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firstSheet="1" activeTab="1"/>
  </bookViews>
  <sheets>
    <sheet name="附件一" sheetId="1" state="hidden" r:id="rId1"/>
    <sheet name="附件1" sheetId="2" r:id="rId2"/>
    <sheet name="附件2" sheetId="3" r:id="rId3"/>
    <sheet name="附件3" sheetId="4" r:id="rId4"/>
  </sheets>
  <definedNames/>
  <calcPr fullCalcOnLoad="1"/>
</workbook>
</file>

<file path=xl/sharedStrings.xml><?xml version="1.0" encoding="utf-8"?>
<sst xmlns="http://schemas.openxmlformats.org/spreadsheetml/2006/main" count="250" uniqueCount="153">
  <si>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</si>
  <si>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</si>
  <si>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</si>
  <si>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</si>
  <si>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</si>
  <si>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</si>
  <si>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</si>
  <si>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</si>
  <si>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</si>
  <si>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</si>
  <si>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</si>
  <si>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</si>
  <si>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</si>
  <si>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</si>
  <si>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</si>
  <si>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</si>
  <si>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</si>
  <si>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</si>
  <si>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</si>
  <si>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</si>
  <si>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</si>
  <si>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</si>
  <si>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</si>
  <si>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</si>
  <si>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</si>
  <si>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</si>
  <si>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</si>
  <si>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</si>
  <si>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</si>
  <si>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</si>
  <si>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</si>
  <si>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</si>
  <si>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</si>
  <si>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</si>
  <si>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</si>
  <si>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</si>
  <si>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</si>
  <si>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</si>
  <si>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</si>
  <si>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</si>
  <si>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</si>
  <si>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</si>
  <si>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</si>
  <si>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</si>
  <si>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</si>
  <si>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</si>
  <si>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</si>
  <si>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</si>
  <si>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</si>
  <si>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</si>
  <si>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</si>
  <si>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</si>
  <si>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</si>
  <si>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</si>
  <si>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</si>
  <si>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</si>
  <si>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</si>
  <si>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</si>
  <si>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</si>
  <si>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</si>
  <si>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</si>
  <si>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</si>
  <si>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</si>
  <si>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</si>
  <si>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</si>
  <si>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</si>
  <si>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潮州市2017-2018年土地增值税扣除项目金额标准（楼宇建筑工程）</t>
  </si>
  <si>
    <t>模块名称</t>
  </si>
  <si>
    <r>
      <t>1、按总建筑面积计；2、若有两种或以上类型桩，可按相应占比综合折算指标，相应占比按其对应的基座平面面积比例计</t>
    </r>
    <r>
      <rPr>
        <sz val="10"/>
        <rFont val="宋体"/>
        <family val="0"/>
      </rPr>
      <t>。</t>
    </r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</si>
  <si>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含外立面、屋面保温隔热装饰和公共区（大堂、电梯前室、楼梯间）装修，户内按毛坯标准：墙面、地面、天面砂浆抹平，门（入户、防火、其他），铝合金门窗、护栏，配电箱、弱电箱（网络、电讯、有线电视），智能化、消防设施，给水入口和排水出口等；4、住宅塔楼第1、2层等楼层为商铺、办公等用途的，参考“商业裙楼”造价指标；5、不含电梯；6、商业裙楼层高首层按6m，标准层4.5m计；7、住宅塔楼层高按3m计。</t>
  </si>
  <si>
    <t>住宅(塔)楼</t>
  </si>
  <si>
    <r>
      <t>1、按模块相应建筑面积计，下面有裙楼的，应扣除裙楼面积；
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
4、层高首层按5.5m，标准层4m计。</t>
    </r>
  </si>
  <si>
    <t>1、除注明外按各模块占地面积计；2、室外泳池含设备，按设计储水体积计；3、高低压配电中的高压电缆按直埋方式考虑，电缆保护管为塑料保护管，并综合考虑路面或人行道的拆除及修复；高压电缆直径为3*300 mm²，按电缆累计总长度以m计算。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</si>
  <si>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</si>
  <si>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 xml:space="preserve">潮州市2017-2018年土地增值税扣除项目金额标准（户内装修）                       </t>
  </si>
  <si>
    <t>单价合价单位：元</t>
  </si>
  <si>
    <t>装修分类</t>
  </si>
  <si>
    <t>工程量</t>
  </si>
  <si>
    <t>2017年</t>
  </si>
  <si>
    <t>2018年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</si>
  <si>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</si>
  <si>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</si>
  <si>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</si>
  <si>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</si>
  <si>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</si>
  <si>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</si>
  <si>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</si>
  <si>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</si>
  <si>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</si>
  <si>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</si>
  <si>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</si>
  <si>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</si>
  <si>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</si>
  <si>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600*600抛光砖（含踢脚线）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</si>
  <si>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</si>
  <si>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</si>
  <si>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</si>
  <si>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2、洗手台柜包括：洗手盆、镜子、水龙头、下水器等；      3、卫浴用具包括：淋浴间、座（蹲）厕、多功能花洒、卫浴五金挂件、厕纸盒、毛巾杆等。</t>
  </si>
  <si>
    <t>卫生间玻璃门</t>
  </si>
  <si>
    <t>铝扣板</t>
  </si>
  <si>
    <t>墙身砖</t>
  </si>
  <si>
    <t>300*300防滑地砖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</si>
  <si>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</si>
  <si>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</si>
  <si>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</si>
  <si>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</si>
  <si>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</si>
  <si>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</si>
  <si>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</si>
  <si>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</si>
  <si>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</si>
  <si>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</si>
  <si>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</si>
  <si>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</si>
  <si>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</si>
  <si>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</si>
  <si>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</si>
  <si>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</si>
  <si>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</si>
  <si>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</si>
  <si>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 xml:space="preserve">潮州市2017-2018年土地增值税扣除项目金额标准（园林绿化）  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</si>
  <si>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</si>
  <si>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</si>
  <si>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</si>
  <si>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</si>
  <si>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</si>
  <si>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</si>
  <si>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</si>
  <si>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</si>
  <si>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</si>
  <si>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</si>
  <si>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</si>
  <si>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</si>
  <si>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169棵</t>
  </si>
  <si>
    <t>胸径11-15cm</t>
  </si>
  <si>
    <t>129棵</t>
  </si>
  <si>
    <t>胸径25-30cm</t>
  </si>
  <si>
    <t>6棵</t>
  </si>
  <si>
    <t>胸径31-40cm</t>
  </si>
  <si>
    <t>1棵</t>
  </si>
  <si>
    <t>胸径40cm以上</t>
  </si>
  <si>
    <t>3棵</t>
  </si>
  <si>
    <t>2、灌木配置情况如下：</t>
  </si>
  <si>
    <t>苗高×冠幅 100~120cm×100~120cm</t>
  </si>
  <si>
    <t>苗高×冠幅 100~120cm×130~150cm</t>
  </si>
  <si>
    <t>苗高×冠幅 100~120cm×160~180cm</t>
  </si>
  <si>
    <t>苗高×冠幅 100~120cm×200~220cm</t>
  </si>
  <si>
    <t>苗高×冠幅 140~160cm×140~160cm</t>
  </si>
  <si>
    <t>苗高×冠幅 160~180cm×180~200cm</t>
  </si>
  <si>
    <t>苗高×冠幅 180~200cm×200~240cm</t>
  </si>
  <si>
    <t>3、花卉及地被种植密度按25~36袋/m2考虑；</t>
  </si>
  <si>
    <t>4、绿化保养期按3个月考虑；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</si>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</sst>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8">
    <font>
      <sz val="12"/>
      <name val="宋体"/>
      <family val="0"/>
    </font>
    <font>
      <sz val="11"/>
      <name val="新宋体"/>
      <family val="3"/>
    </font>
    <font>
      <b/>
      <sz val="20"/>
      <name val="宋体"/>
      <family val="0"/>
    </font>
    <font>
      <sz val="11"/>
      <name val="宋体"/>
      <family val="0"/>
    </font>
    <font>
      <sz val="10"/>
      <name val="新宋体"/>
      <family val="3"/>
    </font>
    <font>
      <sz val="10"/>
      <name val="宋体"/>
      <family val="0"/>
    </font>
    <font>
      <b/>
      <sz val="20"/>
      <name val="新宋体"/>
      <family val="3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0"/>
      <name val="仿宋_GB2312"/>
      <family val="3"/>
    </font>
    <font>
      <b/>
      <sz val="20"/>
      <color indexed="63"/>
      <name val="宋体"/>
      <family val="0"/>
    </font>
    <font>
      <sz val="11"/>
      <color indexed="63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 style="thin"/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4" borderId="4" applyNumberFormat="0" applyAlignment="0" applyProtection="0"/>
    <xf numFmtId="0" fontId="33" fillId="13" borderId="5" applyNumberFormat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2" fillId="9" borderId="0" applyNumberFormat="0" applyBorder="0" applyAlignment="0" applyProtection="0"/>
    <xf numFmtId="0" fontId="31" fillId="4" borderId="7" applyNumberFormat="0" applyAlignment="0" applyProtection="0"/>
    <xf numFmtId="0" fontId="23" fillId="7" borderId="4" applyNumberFormat="0" applyAlignment="0" applyProtection="0"/>
    <xf numFmtId="0" fontId="27" fillId="0" borderId="0" applyNumberFormat="0" applyFill="0" applyBorder="0" applyAlignment="0" applyProtection="0"/>
    <xf numFmtId="0" fontId="18" fillId="3" borderId="8" applyNumberFormat="0" applyFont="0" applyAlignment="0" applyProtection="0"/>
  </cellStyleXfs>
  <cellXfs count="16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6" fillId="0" borderId="13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6" fontId="5" fillId="0" borderId="27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 wrapText="1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176" fontId="17" fillId="0" borderId="10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5" fillId="0" borderId="13" xfId="0" applyFont="1" applyFill="1" applyBorder="1" applyAlignment="1">
      <alignment horizontal="left" vertical="center" wrapText="1"/>
    </xf>
    <xf numFmtId="176" fontId="16" fillId="0" borderId="27" xfId="0" applyNumberFormat="1" applyFont="1" applyFill="1" applyBorder="1" applyAlignment="1">
      <alignment horizontal="center" vertical="center" wrapText="1"/>
    </xf>
    <xf numFmtId="0" fontId="15" fillId="0" borderId="35" xfId="0" applyNumberFormat="1" applyFont="1" applyFill="1" applyBorder="1" applyAlignment="1">
      <alignment horizontal="center" vertical="center" textRotation="255" wrapText="1"/>
    </xf>
    <xf numFmtId="0" fontId="15" fillId="0" borderId="3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textRotation="255" wrapText="1"/>
    </xf>
    <xf numFmtId="0" fontId="5" fillId="0" borderId="27" xfId="0" applyNumberFormat="1" applyFont="1" applyFill="1" applyBorder="1" applyAlignment="1">
      <alignment horizontal="center" vertical="center" textRotation="255" wrapText="1"/>
    </xf>
    <xf numFmtId="0" fontId="5" fillId="0" borderId="35" xfId="0" applyNumberFormat="1" applyFont="1" applyFill="1" applyBorder="1" applyAlignment="1">
      <alignment horizontal="center" vertical="center" textRotation="255" wrapText="1"/>
    </xf>
    <xf numFmtId="0" fontId="5" fillId="0" borderId="37" xfId="0" applyNumberFormat="1" applyFont="1" applyFill="1" applyBorder="1" applyAlignment="1">
      <alignment horizontal="center" vertical="center" textRotation="255" wrapText="1"/>
    </xf>
    <xf numFmtId="0" fontId="15" fillId="0" borderId="37" xfId="0" applyNumberFormat="1" applyFont="1" applyFill="1" applyBorder="1" applyAlignment="1">
      <alignment horizontal="center" vertical="center" textRotation="255" wrapText="1"/>
    </xf>
    <xf numFmtId="0" fontId="5" fillId="0" borderId="29" xfId="0" applyNumberFormat="1" applyFont="1" applyFill="1" applyBorder="1" applyAlignment="1">
      <alignment horizontal="center" vertical="center" textRotation="255" wrapText="1"/>
    </xf>
    <xf numFmtId="0" fontId="5" fillId="0" borderId="39" xfId="0" applyNumberFormat="1" applyFont="1" applyFill="1" applyBorder="1" applyAlignment="1">
      <alignment horizontal="center" vertical="center" textRotation="255" wrapText="1"/>
    </xf>
    <xf numFmtId="0" fontId="5" fillId="0" borderId="40" xfId="0" applyNumberFormat="1" applyFont="1" applyFill="1" applyBorder="1" applyAlignment="1">
      <alignment horizontal="center" vertical="center" textRotation="255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horizontal="left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textRotation="255" wrapText="1"/>
    </xf>
    <xf numFmtId="0" fontId="16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64" customWidth="1"/>
    <col min="2" max="2" width="5.75390625" style="65" customWidth="1"/>
    <col min="3" max="3" width="9.75390625" style="65" customWidth="1"/>
    <col min="4" max="4" width="18.75390625" style="65" customWidth="1"/>
    <col min="5" max="12" width="8.50390625" style="64" customWidth="1"/>
    <col min="13" max="13" width="86.625" style="64" customWidth="1"/>
    <col min="14" max="236" width="9.00390625" style="57" customWidth="1"/>
  </cols>
  <sheetData>
    <row r="1" spans="1:13" ht="34.5" customHeight="1">
      <c r="A1" s="96" t="s">
        <v>0</v>
      </c>
      <c r="B1" s="96"/>
      <c r="C1" s="97" t="s">
        <v>1</v>
      </c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s="62" customFormat="1" ht="18" customHeight="1">
      <c r="A2" s="110" t="s">
        <v>2</v>
      </c>
      <c r="B2" s="122" t="s">
        <v>3</v>
      </c>
      <c r="C2" s="110"/>
      <c r="D2" s="110"/>
      <c r="E2" s="98" t="s">
        <v>4</v>
      </c>
      <c r="F2" s="99"/>
      <c r="G2" s="99"/>
      <c r="H2" s="99"/>
      <c r="I2" s="99"/>
      <c r="J2" s="99"/>
      <c r="K2" s="99"/>
      <c r="L2" s="99"/>
      <c r="M2" s="60" t="s">
        <v>5</v>
      </c>
    </row>
    <row r="3" spans="1:13" s="62" customFormat="1" ht="21" customHeight="1">
      <c r="A3" s="110"/>
      <c r="B3" s="122"/>
      <c r="C3" s="99"/>
      <c r="D3" s="99"/>
      <c r="E3" s="78">
        <v>2008</v>
      </c>
      <c r="F3" s="79">
        <v>2009</v>
      </c>
      <c r="G3" s="79">
        <v>2010</v>
      </c>
      <c r="H3" s="79">
        <v>2011</v>
      </c>
      <c r="I3" s="79">
        <v>2012</v>
      </c>
      <c r="J3" s="79">
        <v>2013</v>
      </c>
      <c r="K3" s="79">
        <v>2014</v>
      </c>
      <c r="L3" s="79">
        <v>2015</v>
      </c>
      <c r="M3" s="61"/>
    </row>
    <row r="4" spans="1:13" s="63" customFormat="1" ht="18" customHeight="1">
      <c r="A4" s="111" t="s">
        <v>6</v>
      </c>
      <c r="B4" s="113" t="s">
        <v>7</v>
      </c>
      <c r="C4" s="100" t="s">
        <v>8</v>
      </c>
      <c r="D4" s="100"/>
      <c r="E4" s="71" t="e">
        <f aca="true" t="shared" si="0" ref="E4:E19">K4*0.888</f>
        <v>#REF!</v>
      </c>
      <c r="F4" s="71" t="e">
        <f aca="true" t="shared" si="1" ref="F4:F19">K4*0.895</f>
        <v>#REF!</v>
      </c>
      <c r="G4" s="71" t="e">
        <f aca="true" t="shared" si="2" ref="G4:G19">K4*0.942</f>
        <v>#REF!</v>
      </c>
      <c r="H4" s="71" t="e">
        <f aca="true" t="shared" si="3" ref="H4:H19">K4*0.977</f>
        <v>#REF!</v>
      </c>
      <c r="I4" s="71" t="e">
        <f aca="true" t="shared" si="4" ref="I4:I19">K4*0.96</f>
        <v>#REF!</v>
      </c>
      <c r="J4" s="71" t="e">
        <f>K4*0.993</f>
        <v>#REF!</v>
      </c>
      <c r="K4" s="71" t="e">
        <f>附件1!#REF!*0.95</f>
        <v>#REF!</v>
      </c>
      <c r="L4" s="71" t="e">
        <f aca="true" t="shared" si="5" ref="L4:L19">K4*0.981</f>
        <v>#REF!</v>
      </c>
      <c r="M4" s="45" t="s">
        <v>9</v>
      </c>
    </row>
    <row r="5" spans="1:13" s="63" customFormat="1" ht="18" customHeight="1">
      <c r="A5" s="111"/>
      <c r="B5" s="113"/>
      <c r="C5" s="100" t="s">
        <v>10</v>
      </c>
      <c r="D5" s="70" t="s">
        <v>11</v>
      </c>
      <c r="E5" s="71" t="e">
        <f t="shared" si="0"/>
        <v>#REF!</v>
      </c>
      <c r="F5" s="71" t="e">
        <f t="shared" si="1"/>
        <v>#REF!</v>
      </c>
      <c r="G5" s="71" t="e">
        <f t="shared" si="2"/>
        <v>#REF!</v>
      </c>
      <c r="H5" s="71" t="e">
        <f t="shared" si="3"/>
        <v>#REF!</v>
      </c>
      <c r="I5" s="71" t="e">
        <f t="shared" si="4"/>
        <v>#REF!</v>
      </c>
      <c r="J5" s="71" t="e">
        <f aca="true" t="shared" si="6" ref="J5:J19">K5*0.993</f>
        <v>#REF!</v>
      </c>
      <c r="K5" s="71" t="e">
        <f>附件1!#REF!*0.95</f>
        <v>#REF!</v>
      </c>
      <c r="L5" s="71" t="e">
        <f t="shared" si="5"/>
        <v>#REF!</v>
      </c>
      <c r="M5" s="46"/>
    </row>
    <row r="6" spans="1:13" s="63" customFormat="1" ht="18" customHeight="1">
      <c r="A6" s="111"/>
      <c r="B6" s="113"/>
      <c r="C6" s="100"/>
      <c r="D6" s="70" t="s">
        <v>12</v>
      </c>
      <c r="E6" s="71" t="e">
        <f t="shared" si="0"/>
        <v>#REF!</v>
      </c>
      <c r="F6" s="71" t="e">
        <f t="shared" si="1"/>
        <v>#REF!</v>
      </c>
      <c r="G6" s="71" t="e">
        <f t="shared" si="2"/>
        <v>#REF!</v>
      </c>
      <c r="H6" s="71" t="e">
        <f t="shared" si="3"/>
        <v>#REF!</v>
      </c>
      <c r="I6" s="71" t="e">
        <f t="shared" si="4"/>
        <v>#REF!</v>
      </c>
      <c r="J6" s="71" t="e">
        <f t="shared" si="6"/>
        <v>#REF!</v>
      </c>
      <c r="K6" s="71" t="e">
        <f>附件1!#REF!*0.95</f>
        <v>#REF!</v>
      </c>
      <c r="L6" s="71" t="e">
        <f t="shared" si="5"/>
        <v>#REF!</v>
      </c>
      <c r="M6" s="46"/>
    </row>
    <row r="7" spans="1:13" s="63" customFormat="1" ht="18" customHeight="1">
      <c r="A7" s="111"/>
      <c r="B7" s="113"/>
      <c r="C7" s="100"/>
      <c r="D7" s="70" t="s">
        <v>13</v>
      </c>
      <c r="E7" s="71" t="e">
        <f t="shared" si="0"/>
        <v>#REF!</v>
      </c>
      <c r="F7" s="71" t="e">
        <f t="shared" si="1"/>
        <v>#REF!</v>
      </c>
      <c r="G7" s="71" t="e">
        <f t="shared" si="2"/>
        <v>#REF!</v>
      </c>
      <c r="H7" s="71" t="e">
        <f t="shared" si="3"/>
        <v>#REF!</v>
      </c>
      <c r="I7" s="71" t="e">
        <f t="shared" si="4"/>
        <v>#REF!</v>
      </c>
      <c r="J7" s="71" t="e">
        <f t="shared" si="6"/>
        <v>#REF!</v>
      </c>
      <c r="K7" s="71" t="e">
        <f>附件1!#REF!*0.95</f>
        <v>#REF!</v>
      </c>
      <c r="L7" s="71" t="e">
        <f t="shared" si="5"/>
        <v>#REF!</v>
      </c>
      <c r="M7" s="46"/>
    </row>
    <row r="8" spans="1:13" s="63" customFormat="1" ht="18" customHeight="1">
      <c r="A8" s="111"/>
      <c r="B8" s="114" t="s">
        <v>14</v>
      </c>
      <c r="C8" s="101" t="s">
        <v>15</v>
      </c>
      <c r="D8" s="101"/>
      <c r="E8" s="71" t="e">
        <f t="shared" si="0"/>
        <v>#REF!</v>
      </c>
      <c r="F8" s="71" t="e">
        <f t="shared" si="1"/>
        <v>#REF!</v>
      </c>
      <c r="G8" s="71" t="e">
        <f t="shared" si="2"/>
        <v>#REF!</v>
      </c>
      <c r="H8" s="71" t="e">
        <f t="shared" si="3"/>
        <v>#REF!</v>
      </c>
      <c r="I8" s="71" t="e">
        <f t="shared" si="4"/>
        <v>#REF!</v>
      </c>
      <c r="J8" s="71" t="e">
        <f t="shared" si="6"/>
        <v>#REF!</v>
      </c>
      <c r="K8" s="71" t="e">
        <f>附件1!#REF!*0.95</f>
        <v>#REF!</v>
      </c>
      <c r="L8" s="71" t="e">
        <f t="shared" si="5"/>
        <v>#REF!</v>
      </c>
      <c r="M8" s="10" t="s">
        <v>16</v>
      </c>
    </row>
    <row r="9" spans="1:13" s="63" customFormat="1" ht="18" customHeight="1">
      <c r="A9" s="111"/>
      <c r="B9" s="114"/>
      <c r="C9" s="100" t="s">
        <v>17</v>
      </c>
      <c r="D9" s="100"/>
      <c r="E9" s="71" t="e">
        <f t="shared" si="0"/>
        <v>#REF!</v>
      </c>
      <c r="F9" s="71" t="e">
        <f t="shared" si="1"/>
        <v>#REF!</v>
      </c>
      <c r="G9" s="71" t="e">
        <f t="shared" si="2"/>
        <v>#REF!</v>
      </c>
      <c r="H9" s="71" t="e">
        <f t="shared" si="3"/>
        <v>#REF!</v>
      </c>
      <c r="I9" s="71" t="e">
        <f t="shared" si="4"/>
        <v>#REF!</v>
      </c>
      <c r="J9" s="71" t="e">
        <f t="shared" si="6"/>
        <v>#REF!</v>
      </c>
      <c r="K9" s="71" t="e">
        <f>附件1!#REF!*0.95</f>
        <v>#REF!</v>
      </c>
      <c r="L9" s="71" t="e">
        <f t="shared" si="5"/>
        <v>#REF!</v>
      </c>
      <c r="M9" s="11"/>
    </row>
    <row r="10" spans="1:13" s="63" customFormat="1" ht="18" customHeight="1">
      <c r="A10" s="111"/>
      <c r="B10" s="114"/>
      <c r="C10" s="102" t="s">
        <v>18</v>
      </c>
      <c r="D10" s="102"/>
      <c r="E10" s="71" t="e">
        <f t="shared" si="0"/>
        <v>#REF!</v>
      </c>
      <c r="F10" s="71" t="e">
        <f t="shared" si="1"/>
        <v>#REF!</v>
      </c>
      <c r="G10" s="71" t="e">
        <f t="shared" si="2"/>
        <v>#REF!</v>
      </c>
      <c r="H10" s="71" t="e">
        <f t="shared" si="3"/>
        <v>#REF!</v>
      </c>
      <c r="I10" s="71" t="e">
        <f t="shared" si="4"/>
        <v>#REF!</v>
      </c>
      <c r="J10" s="71" t="e">
        <f t="shared" si="6"/>
        <v>#REF!</v>
      </c>
      <c r="K10" s="71" t="e">
        <f>附件1!#REF!*0.95</f>
        <v>#REF!</v>
      </c>
      <c r="L10" s="71" t="e">
        <f t="shared" si="5"/>
        <v>#REF!</v>
      </c>
      <c r="M10" s="11"/>
    </row>
    <row r="11" spans="1:13" s="63" customFormat="1" ht="18" customHeight="1">
      <c r="A11" s="111"/>
      <c r="B11" s="113"/>
      <c r="C11" s="100" t="s">
        <v>19</v>
      </c>
      <c r="D11" s="100"/>
      <c r="E11" s="71" t="e">
        <f t="shared" si="0"/>
        <v>#REF!</v>
      </c>
      <c r="F11" s="71" t="e">
        <f t="shared" si="1"/>
        <v>#REF!</v>
      </c>
      <c r="G11" s="71" t="e">
        <f t="shared" si="2"/>
        <v>#REF!</v>
      </c>
      <c r="H11" s="71" t="e">
        <f t="shared" si="3"/>
        <v>#REF!</v>
      </c>
      <c r="I11" s="71" t="e">
        <f t="shared" si="4"/>
        <v>#REF!</v>
      </c>
      <c r="J11" s="71" t="e">
        <f t="shared" si="6"/>
        <v>#REF!</v>
      </c>
      <c r="K11" s="71" t="e">
        <f>附件1!#REF!*0.95</f>
        <v>#REF!</v>
      </c>
      <c r="L11" s="71" t="e">
        <f t="shared" si="5"/>
        <v>#REF!</v>
      </c>
      <c r="M11" s="90" t="s">
        <v>20</v>
      </c>
    </row>
    <row r="12" spans="1:13" s="63" customFormat="1" ht="18" customHeight="1">
      <c r="A12" s="111"/>
      <c r="B12" s="115" t="s">
        <v>21</v>
      </c>
      <c r="C12" s="101" t="s">
        <v>22</v>
      </c>
      <c r="D12" s="80" t="s">
        <v>23</v>
      </c>
      <c r="E12" s="71" t="e">
        <f t="shared" si="0"/>
        <v>#REF!</v>
      </c>
      <c r="F12" s="71" t="e">
        <f t="shared" si="1"/>
        <v>#REF!</v>
      </c>
      <c r="G12" s="71" t="e">
        <f t="shared" si="2"/>
        <v>#REF!</v>
      </c>
      <c r="H12" s="71" t="e">
        <f t="shared" si="3"/>
        <v>#REF!</v>
      </c>
      <c r="I12" s="71" t="e">
        <f t="shared" si="4"/>
        <v>#REF!</v>
      </c>
      <c r="J12" s="71" t="e">
        <f t="shared" si="6"/>
        <v>#REF!</v>
      </c>
      <c r="K12" s="71" t="e">
        <f>附件1!#REF!*0.95</f>
        <v>#REF!</v>
      </c>
      <c r="L12" s="71" t="e">
        <f t="shared" si="5"/>
        <v>#REF!</v>
      </c>
      <c r="M12" s="12" t="s">
        <v>24</v>
      </c>
    </row>
    <row r="13" spans="1:13" s="63" customFormat="1" ht="18" customHeight="1">
      <c r="A13" s="111"/>
      <c r="B13" s="115"/>
      <c r="C13" s="100"/>
      <c r="D13" s="70" t="s">
        <v>25</v>
      </c>
      <c r="E13" s="71" t="e">
        <f t="shared" si="0"/>
        <v>#REF!</v>
      </c>
      <c r="F13" s="71" t="e">
        <f t="shared" si="1"/>
        <v>#REF!</v>
      </c>
      <c r="G13" s="71" t="e">
        <f t="shared" si="2"/>
        <v>#REF!</v>
      </c>
      <c r="H13" s="71" t="e">
        <f t="shared" si="3"/>
        <v>#REF!</v>
      </c>
      <c r="I13" s="71" t="e">
        <f t="shared" si="4"/>
        <v>#REF!</v>
      </c>
      <c r="J13" s="71" t="e">
        <f t="shared" si="6"/>
        <v>#REF!</v>
      </c>
      <c r="K13" s="71" t="e">
        <f>附件1!#REF!*0.95</f>
        <v>#REF!</v>
      </c>
      <c r="L13" s="71" t="e">
        <f t="shared" si="5"/>
        <v>#REF!</v>
      </c>
      <c r="M13" s="13"/>
    </row>
    <row r="14" spans="1:13" s="63" customFormat="1" ht="18" customHeight="1">
      <c r="A14" s="111"/>
      <c r="B14" s="115"/>
      <c r="C14" s="100" t="s">
        <v>26</v>
      </c>
      <c r="D14" s="100"/>
      <c r="E14" s="71" t="e">
        <f t="shared" si="0"/>
        <v>#REF!</v>
      </c>
      <c r="F14" s="71" t="e">
        <f t="shared" si="1"/>
        <v>#REF!</v>
      </c>
      <c r="G14" s="71" t="e">
        <f t="shared" si="2"/>
        <v>#REF!</v>
      </c>
      <c r="H14" s="71" t="e">
        <f t="shared" si="3"/>
        <v>#REF!</v>
      </c>
      <c r="I14" s="71" t="e">
        <f t="shared" si="4"/>
        <v>#REF!</v>
      </c>
      <c r="J14" s="71" t="e">
        <f t="shared" si="6"/>
        <v>#REF!</v>
      </c>
      <c r="K14" s="71" t="e">
        <f>附件1!#REF!*0.95</f>
        <v>#REF!</v>
      </c>
      <c r="L14" s="71" t="e">
        <f t="shared" si="5"/>
        <v>#REF!</v>
      </c>
      <c r="M14" s="13"/>
    </row>
    <row r="15" spans="1:13" s="63" customFormat="1" ht="18" customHeight="1">
      <c r="A15" s="111"/>
      <c r="B15" s="115"/>
      <c r="C15" s="100" t="s">
        <v>27</v>
      </c>
      <c r="D15" s="100"/>
      <c r="E15" s="71" t="e">
        <f t="shared" si="0"/>
        <v>#REF!</v>
      </c>
      <c r="F15" s="71" t="e">
        <f t="shared" si="1"/>
        <v>#REF!</v>
      </c>
      <c r="G15" s="71" t="e">
        <f t="shared" si="2"/>
        <v>#REF!</v>
      </c>
      <c r="H15" s="71" t="e">
        <f t="shared" si="3"/>
        <v>#REF!</v>
      </c>
      <c r="I15" s="71" t="e">
        <f t="shared" si="4"/>
        <v>#REF!</v>
      </c>
      <c r="J15" s="71" t="e">
        <f t="shared" si="6"/>
        <v>#REF!</v>
      </c>
      <c r="K15" s="71" t="e">
        <f>附件1!#REF!*0.95</f>
        <v>#REF!</v>
      </c>
      <c r="L15" s="71" t="e">
        <f t="shared" si="5"/>
        <v>#REF!</v>
      </c>
      <c r="M15" s="13"/>
    </row>
    <row r="16" spans="1:13" s="63" customFormat="1" ht="18" customHeight="1">
      <c r="A16" s="111"/>
      <c r="B16" s="115"/>
      <c r="C16" s="100" t="s">
        <v>28</v>
      </c>
      <c r="D16" s="70" t="s">
        <v>29</v>
      </c>
      <c r="E16" s="71" t="e">
        <f t="shared" si="0"/>
        <v>#REF!</v>
      </c>
      <c r="F16" s="71" t="e">
        <f t="shared" si="1"/>
        <v>#REF!</v>
      </c>
      <c r="G16" s="71" t="e">
        <f t="shared" si="2"/>
        <v>#REF!</v>
      </c>
      <c r="H16" s="71" t="e">
        <f t="shared" si="3"/>
        <v>#REF!</v>
      </c>
      <c r="I16" s="71" t="e">
        <f t="shared" si="4"/>
        <v>#REF!</v>
      </c>
      <c r="J16" s="71" t="e">
        <f t="shared" si="6"/>
        <v>#REF!</v>
      </c>
      <c r="K16" s="71" t="e">
        <f>附件1!#REF!*0.95</f>
        <v>#REF!</v>
      </c>
      <c r="L16" s="71" t="e">
        <f t="shared" si="5"/>
        <v>#REF!</v>
      </c>
      <c r="M16" s="13"/>
    </row>
    <row r="17" spans="1:13" s="63" customFormat="1" ht="18" customHeight="1">
      <c r="A17" s="111"/>
      <c r="B17" s="115"/>
      <c r="C17" s="100"/>
      <c r="D17" s="70" t="s">
        <v>30</v>
      </c>
      <c r="E17" s="85" t="e">
        <f t="shared" si="0"/>
        <v>#REF!</v>
      </c>
      <c r="F17" s="85" t="e">
        <f t="shared" si="1"/>
        <v>#REF!</v>
      </c>
      <c r="G17" s="85" t="e">
        <f t="shared" si="2"/>
        <v>#REF!</v>
      </c>
      <c r="H17" s="85" t="e">
        <f t="shared" si="3"/>
        <v>#REF!</v>
      </c>
      <c r="I17" s="85" t="e">
        <f t="shared" si="4"/>
        <v>#REF!</v>
      </c>
      <c r="J17" s="85" t="e">
        <f t="shared" si="6"/>
        <v>#REF!</v>
      </c>
      <c r="K17" s="85" t="e">
        <f>附件1!#REF!*0.95</f>
        <v>#REF!</v>
      </c>
      <c r="L17" s="85" t="e">
        <f t="shared" si="5"/>
        <v>#REF!</v>
      </c>
      <c r="M17" s="13"/>
    </row>
    <row r="18" spans="1:13" s="63" customFormat="1" ht="18" customHeight="1">
      <c r="A18" s="111"/>
      <c r="B18" s="115"/>
      <c r="C18" s="100"/>
      <c r="D18" s="70" t="s">
        <v>31</v>
      </c>
      <c r="E18" s="85" t="e">
        <f t="shared" si="0"/>
        <v>#REF!</v>
      </c>
      <c r="F18" s="85" t="e">
        <f t="shared" si="1"/>
        <v>#REF!</v>
      </c>
      <c r="G18" s="85" t="e">
        <f t="shared" si="2"/>
        <v>#REF!</v>
      </c>
      <c r="H18" s="85" t="e">
        <f t="shared" si="3"/>
        <v>#REF!</v>
      </c>
      <c r="I18" s="85" t="e">
        <f t="shared" si="4"/>
        <v>#REF!</v>
      </c>
      <c r="J18" s="85" t="e">
        <f t="shared" si="6"/>
        <v>#REF!</v>
      </c>
      <c r="K18" s="85" t="e">
        <f>附件1!#REF!*0.95</f>
        <v>#REF!</v>
      </c>
      <c r="L18" s="85" t="e">
        <f t="shared" si="5"/>
        <v>#REF!</v>
      </c>
      <c r="M18" s="13"/>
    </row>
    <row r="19" spans="1:13" s="63" customFormat="1" ht="18" customHeight="1">
      <c r="A19" s="111"/>
      <c r="B19" s="115"/>
      <c r="C19" s="100"/>
      <c r="D19" s="70" t="s">
        <v>32</v>
      </c>
      <c r="E19" s="76" t="e">
        <f t="shared" si="0"/>
        <v>#REF!</v>
      </c>
      <c r="F19" s="76" t="e">
        <f t="shared" si="1"/>
        <v>#REF!</v>
      </c>
      <c r="G19" s="76" t="e">
        <f t="shared" si="2"/>
        <v>#REF!</v>
      </c>
      <c r="H19" s="76" t="e">
        <f t="shared" si="3"/>
        <v>#REF!</v>
      </c>
      <c r="I19" s="76" t="e">
        <f t="shared" si="4"/>
        <v>#REF!</v>
      </c>
      <c r="J19" s="76" t="e">
        <f t="shared" si="6"/>
        <v>#REF!</v>
      </c>
      <c r="K19" s="76" t="e">
        <f>附件1!#REF!*0.95</f>
        <v>#REF!</v>
      </c>
      <c r="L19" s="76" t="e">
        <f t="shared" si="5"/>
        <v>#REF!</v>
      </c>
      <c r="M19" s="13"/>
    </row>
    <row r="20" spans="1:13" s="63" customFormat="1" ht="18" customHeight="1">
      <c r="A20" s="111"/>
      <c r="B20" s="115"/>
      <c r="C20" s="100"/>
      <c r="D20" s="75" t="s">
        <v>33</v>
      </c>
      <c r="E20" s="85" t="e">
        <f aca="true" t="shared" si="7" ref="E20:E38">K20*0.888</f>
        <v>#REF!</v>
      </c>
      <c r="F20" s="85" t="e">
        <f aca="true" t="shared" si="8" ref="F20:F38">K20*0.895</f>
        <v>#REF!</v>
      </c>
      <c r="G20" s="85" t="e">
        <f aca="true" t="shared" si="9" ref="G20:G38">K20*0.942</f>
        <v>#REF!</v>
      </c>
      <c r="H20" s="85" t="e">
        <f aca="true" t="shared" si="10" ref="H20:H38">K20*0.977</f>
        <v>#REF!</v>
      </c>
      <c r="I20" s="85" t="e">
        <f aca="true" t="shared" si="11" ref="I20:I38">K20*0.96</f>
        <v>#REF!</v>
      </c>
      <c r="J20" s="85" t="e">
        <f>K20*0.993</f>
        <v>#REF!</v>
      </c>
      <c r="K20" s="85" t="e">
        <f>附件1!#REF!*0.95</f>
        <v>#REF!</v>
      </c>
      <c r="L20" s="85" t="e">
        <f aca="true" t="shared" si="12" ref="L20:L38">K20*0.981</f>
        <v>#REF!</v>
      </c>
      <c r="M20" s="13"/>
    </row>
    <row r="21" spans="1:13" s="63" customFormat="1" ht="18" customHeight="1">
      <c r="A21" s="111"/>
      <c r="B21" s="115"/>
      <c r="C21" s="100"/>
      <c r="D21" s="75" t="s">
        <v>34</v>
      </c>
      <c r="E21" s="71" t="e">
        <f t="shared" si="7"/>
        <v>#REF!</v>
      </c>
      <c r="F21" s="71" t="e">
        <f t="shared" si="8"/>
        <v>#REF!</v>
      </c>
      <c r="G21" s="71" t="e">
        <f t="shared" si="9"/>
        <v>#REF!</v>
      </c>
      <c r="H21" s="71" t="e">
        <f t="shared" si="10"/>
        <v>#REF!</v>
      </c>
      <c r="I21" s="71" t="e">
        <f t="shared" si="11"/>
        <v>#REF!</v>
      </c>
      <c r="J21" s="71" t="e">
        <f>K21*0.993</f>
        <v>#REF!</v>
      </c>
      <c r="K21" s="71" t="e">
        <f>附件1!#REF!*0.95</f>
        <v>#REF!</v>
      </c>
      <c r="L21" s="71" t="e">
        <f t="shared" si="12"/>
        <v>#REF!</v>
      </c>
      <c r="M21" s="13"/>
    </row>
    <row r="22" spans="1:13" s="63" customFormat="1" ht="18" customHeight="1">
      <c r="A22" s="111"/>
      <c r="B22" s="115"/>
      <c r="C22" s="100" t="s">
        <v>35</v>
      </c>
      <c r="D22" s="70" t="s">
        <v>29</v>
      </c>
      <c r="E22" s="71" t="e">
        <f t="shared" si="7"/>
        <v>#REF!</v>
      </c>
      <c r="F22" s="71" t="e">
        <f t="shared" si="8"/>
        <v>#REF!</v>
      </c>
      <c r="G22" s="71" t="e">
        <f t="shared" si="9"/>
        <v>#REF!</v>
      </c>
      <c r="H22" s="71" t="e">
        <f t="shared" si="10"/>
        <v>#REF!</v>
      </c>
      <c r="I22" s="71" t="e">
        <f t="shared" si="11"/>
        <v>#REF!</v>
      </c>
      <c r="J22" s="71" t="e">
        <f>K22*0.993</f>
        <v>#REF!</v>
      </c>
      <c r="K22" s="71" t="e">
        <f>附件1!#REF!*0.95</f>
        <v>#REF!</v>
      </c>
      <c r="L22" s="71" t="e">
        <f t="shared" si="12"/>
        <v>#REF!</v>
      </c>
      <c r="M22" s="14" t="s">
        <v>36</v>
      </c>
    </row>
    <row r="23" spans="1:13" s="63" customFormat="1" ht="18" customHeight="1">
      <c r="A23" s="111"/>
      <c r="B23" s="115"/>
      <c r="C23" s="100"/>
      <c r="D23" s="70" t="s">
        <v>37</v>
      </c>
      <c r="E23" s="85" t="e">
        <f t="shared" si="7"/>
        <v>#REF!</v>
      </c>
      <c r="F23" s="85" t="e">
        <f t="shared" si="8"/>
        <v>#REF!</v>
      </c>
      <c r="G23" s="85" t="e">
        <f t="shared" si="9"/>
        <v>#REF!</v>
      </c>
      <c r="H23" s="85" t="e">
        <f t="shared" si="10"/>
        <v>#REF!</v>
      </c>
      <c r="I23" s="85" t="e">
        <f t="shared" si="11"/>
        <v>#REF!</v>
      </c>
      <c r="J23" s="85" t="e">
        <f>K23*0.993</f>
        <v>#REF!</v>
      </c>
      <c r="K23" s="85" t="e">
        <f>附件1!#REF!*0.95</f>
        <v>#REF!</v>
      </c>
      <c r="L23" s="85" t="e">
        <f t="shared" si="12"/>
        <v>#REF!</v>
      </c>
      <c r="M23" s="15"/>
    </row>
    <row r="24" spans="1:13" s="63" customFormat="1" ht="18" customHeight="1">
      <c r="A24" s="111"/>
      <c r="B24" s="115"/>
      <c r="C24" s="100"/>
      <c r="D24" s="70" t="s">
        <v>38</v>
      </c>
      <c r="E24" s="85" t="e">
        <f t="shared" si="7"/>
        <v>#REF!</v>
      </c>
      <c r="F24" s="85" t="e">
        <f t="shared" si="8"/>
        <v>#REF!</v>
      </c>
      <c r="G24" s="85" t="e">
        <f t="shared" si="9"/>
        <v>#REF!</v>
      </c>
      <c r="H24" s="85" t="e">
        <f t="shared" si="10"/>
        <v>#REF!</v>
      </c>
      <c r="I24" s="85" t="e">
        <f t="shared" si="11"/>
        <v>#REF!</v>
      </c>
      <c r="J24" s="85" t="e">
        <f>K24*0.993</f>
        <v>#REF!</v>
      </c>
      <c r="K24" s="85" t="e">
        <f>附件1!#REF!*0.95</f>
        <v>#REF!</v>
      </c>
      <c r="L24" s="85" t="e">
        <f t="shared" si="12"/>
        <v>#REF!</v>
      </c>
      <c r="M24" s="15"/>
    </row>
    <row r="25" spans="1:13" s="63" customFormat="1" ht="18" customHeight="1">
      <c r="A25" s="111"/>
      <c r="B25" s="115"/>
      <c r="C25" s="100"/>
      <c r="D25" s="86" t="s">
        <v>39</v>
      </c>
      <c r="E25" s="85" t="e">
        <f t="shared" si="7"/>
        <v>#REF!</v>
      </c>
      <c r="F25" s="85" t="e">
        <f t="shared" si="8"/>
        <v>#REF!</v>
      </c>
      <c r="G25" s="85" t="e">
        <f t="shared" si="9"/>
        <v>#REF!</v>
      </c>
      <c r="H25" s="85" t="e">
        <f t="shared" si="10"/>
        <v>#REF!</v>
      </c>
      <c r="I25" s="85" t="e">
        <f t="shared" si="11"/>
        <v>#REF!</v>
      </c>
      <c r="J25" s="85" t="e">
        <f>K25*0.993</f>
        <v>#REF!</v>
      </c>
      <c r="K25" s="85" t="e">
        <f>附件1!#REF!*0.95</f>
        <v>#REF!</v>
      </c>
      <c r="L25" s="85" t="e">
        <f t="shared" si="12"/>
        <v>#REF!</v>
      </c>
      <c r="M25" s="15"/>
    </row>
    <row r="26" spans="1:13" s="63" customFormat="1" ht="18" customHeight="1">
      <c r="A26" s="111"/>
      <c r="B26" s="115"/>
      <c r="C26" s="100"/>
      <c r="D26" s="75" t="s">
        <v>34</v>
      </c>
      <c r="E26" s="71" t="e">
        <f t="shared" si="7"/>
        <v>#REF!</v>
      </c>
      <c r="F26" s="71" t="e">
        <f t="shared" si="8"/>
        <v>#REF!</v>
      </c>
      <c r="G26" s="71" t="e">
        <f t="shared" si="9"/>
        <v>#REF!</v>
      </c>
      <c r="H26" s="71" t="e">
        <f t="shared" si="10"/>
        <v>#REF!</v>
      </c>
      <c r="I26" s="71" t="e">
        <f t="shared" si="11"/>
        <v>#REF!</v>
      </c>
      <c r="J26" s="71" t="e">
        <f>K26*0.993</f>
        <v>#REF!</v>
      </c>
      <c r="K26" s="71" t="e">
        <f>附件1!#REF!*0.95</f>
        <v>#REF!</v>
      </c>
      <c r="L26" s="71" t="e">
        <f t="shared" si="12"/>
        <v>#REF!</v>
      </c>
      <c r="M26" s="15"/>
    </row>
    <row r="27" spans="1:13" s="63" customFormat="1" ht="63.75" customHeight="1">
      <c r="A27" s="111"/>
      <c r="B27" s="114" t="s">
        <v>40</v>
      </c>
      <c r="C27" s="103" t="s">
        <v>41</v>
      </c>
      <c r="D27" s="104"/>
      <c r="E27" s="71">
        <f t="shared" si="7"/>
        <v>710.4</v>
      </c>
      <c r="F27" s="71">
        <f t="shared" si="8"/>
        <v>716</v>
      </c>
      <c r="G27" s="71">
        <f t="shared" si="9"/>
        <v>753.5999999999999</v>
      </c>
      <c r="H27" s="71">
        <f t="shared" si="10"/>
        <v>781.6</v>
      </c>
      <c r="I27" s="71">
        <f t="shared" si="11"/>
        <v>768</v>
      </c>
      <c r="J27" s="71">
        <f>K27*0.993</f>
        <v>794.4</v>
      </c>
      <c r="K27" s="91">
        <v>800</v>
      </c>
      <c r="L27" s="71">
        <f t="shared" si="12"/>
        <v>784.8</v>
      </c>
      <c r="M27" s="77" t="s">
        <v>42</v>
      </c>
    </row>
    <row r="28" spans="1:13" s="63" customFormat="1" ht="18" customHeight="1">
      <c r="A28" s="111"/>
      <c r="B28" s="114"/>
      <c r="C28" s="82" t="s">
        <v>43</v>
      </c>
      <c r="D28" s="87" t="s">
        <v>44</v>
      </c>
      <c r="E28" s="71" t="e">
        <f t="shared" si="7"/>
        <v>#REF!</v>
      </c>
      <c r="F28" s="71" t="e">
        <f t="shared" si="8"/>
        <v>#REF!</v>
      </c>
      <c r="G28" s="71" t="e">
        <f t="shared" si="9"/>
        <v>#REF!</v>
      </c>
      <c r="H28" s="71" t="e">
        <f t="shared" si="10"/>
        <v>#REF!</v>
      </c>
      <c r="I28" s="71" t="e">
        <f t="shared" si="11"/>
        <v>#REF!</v>
      </c>
      <c r="J28" s="71" t="e">
        <f aca="true" t="shared" si="13" ref="J28:J38">K28*0.993</f>
        <v>#REF!</v>
      </c>
      <c r="K28" s="71" t="e">
        <f>附件1!#REF!*0.95</f>
        <v>#REF!</v>
      </c>
      <c r="L28" s="71" t="e">
        <f t="shared" si="12"/>
        <v>#REF!</v>
      </c>
      <c r="M28" s="16" t="s">
        <v>45</v>
      </c>
    </row>
    <row r="29" spans="1:13" s="63" customFormat="1" ht="18" customHeight="1">
      <c r="A29" s="111"/>
      <c r="B29" s="116"/>
      <c r="C29" s="83"/>
      <c r="D29" s="81" t="s">
        <v>46</v>
      </c>
      <c r="E29" s="71" t="e">
        <f t="shared" si="7"/>
        <v>#REF!</v>
      </c>
      <c r="F29" s="71" t="e">
        <f t="shared" si="8"/>
        <v>#REF!</v>
      </c>
      <c r="G29" s="71" t="e">
        <f t="shared" si="9"/>
        <v>#REF!</v>
      </c>
      <c r="H29" s="71" t="e">
        <f t="shared" si="10"/>
        <v>#REF!</v>
      </c>
      <c r="I29" s="71" t="e">
        <f t="shared" si="11"/>
        <v>#REF!</v>
      </c>
      <c r="J29" s="71" t="e">
        <f t="shared" si="13"/>
        <v>#REF!</v>
      </c>
      <c r="K29" s="71" t="e">
        <f>附件1!#REF!*0.95</f>
        <v>#REF!</v>
      </c>
      <c r="L29" s="71" t="e">
        <f t="shared" si="12"/>
        <v>#REF!</v>
      </c>
      <c r="M29" s="17"/>
    </row>
    <row r="30" spans="1:13" s="63" customFormat="1" ht="21.75" customHeight="1">
      <c r="A30" s="112"/>
      <c r="B30" s="105" t="s">
        <v>47</v>
      </c>
      <c r="C30" s="105"/>
      <c r="D30" s="105"/>
      <c r="E30" s="71" t="e">
        <f t="shared" si="7"/>
        <v>#REF!</v>
      </c>
      <c r="F30" s="71" t="e">
        <f t="shared" si="8"/>
        <v>#REF!</v>
      </c>
      <c r="G30" s="71" t="e">
        <f t="shared" si="9"/>
        <v>#REF!</v>
      </c>
      <c r="H30" s="71" t="e">
        <f t="shared" si="10"/>
        <v>#REF!</v>
      </c>
      <c r="I30" s="71" t="e">
        <f t="shared" si="11"/>
        <v>#REF!</v>
      </c>
      <c r="J30" s="71" t="e">
        <f t="shared" si="13"/>
        <v>#REF!</v>
      </c>
      <c r="K30" s="71" t="e">
        <f>附件1!#REF!*0.95</f>
        <v>#REF!</v>
      </c>
      <c r="L30" s="71" t="e">
        <f t="shared" si="12"/>
        <v>#REF!</v>
      </c>
      <c r="M30" s="93" t="s">
        <v>48</v>
      </c>
    </row>
    <row r="31" spans="1:13" s="63" customFormat="1" ht="18.75" customHeight="1">
      <c r="A31" s="111" t="s">
        <v>49</v>
      </c>
      <c r="B31" s="117" t="s">
        <v>50</v>
      </c>
      <c r="C31" s="84" t="s">
        <v>51</v>
      </c>
      <c r="D31" s="88" t="s">
        <v>52</v>
      </c>
      <c r="E31" s="71" t="e">
        <f t="shared" si="7"/>
        <v>#REF!</v>
      </c>
      <c r="F31" s="71" t="e">
        <f t="shared" si="8"/>
        <v>#REF!</v>
      </c>
      <c r="G31" s="71" t="e">
        <f t="shared" si="9"/>
        <v>#REF!</v>
      </c>
      <c r="H31" s="71" t="e">
        <f t="shared" si="10"/>
        <v>#REF!</v>
      </c>
      <c r="I31" s="71" t="e">
        <f t="shared" si="11"/>
        <v>#REF!</v>
      </c>
      <c r="J31" s="71" t="e">
        <f t="shared" si="13"/>
        <v>#REF!</v>
      </c>
      <c r="K31" s="71" t="e">
        <f>附件1!#REF!*0.95</f>
        <v>#REF!</v>
      </c>
      <c r="L31" s="71" t="e">
        <f t="shared" si="12"/>
        <v>#REF!</v>
      </c>
      <c r="M31" s="18" t="s">
        <v>53</v>
      </c>
    </row>
    <row r="32" spans="1:13" s="63" customFormat="1" ht="18.75" customHeight="1">
      <c r="A32" s="111"/>
      <c r="B32" s="118"/>
      <c r="C32" s="58"/>
      <c r="D32" s="88" t="s">
        <v>54</v>
      </c>
      <c r="E32" s="71" t="e">
        <f t="shared" si="7"/>
        <v>#REF!</v>
      </c>
      <c r="F32" s="71" t="e">
        <f t="shared" si="8"/>
        <v>#REF!</v>
      </c>
      <c r="G32" s="71" t="e">
        <f t="shared" si="9"/>
        <v>#REF!</v>
      </c>
      <c r="H32" s="71" t="e">
        <f t="shared" si="10"/>
        <v>#REF!</v>
      </c>
      <c r="I32" s="71" t="e">
        <f t="shared" si="11"/>
        <v>#REF!</v>
      </c>
      <c r="J32" s="71" t="e">
        <f t="shared" si="13"/>
        <v>#REF!</v>
      </c>
      <c r="K32" s="71" t="e">
        <f>附件1!#REF!*0.95</f>
        <v>#REF!</v>
      </c>
      <c r="L32" s="71" t="e">
        <f t="shared" si="12"/>
        <v>#REF!</v>
      </c>
      <c r="M32" s="119"/>
    </row>
    <row r="33" spans="1:13" s="63" customFormat="1" ht="18.75" customHeight="1">
      <c r="A33" s="111"/>
      <c r="B33" s="113"/>
      <c r="C33" s="106" t="s">
        <v>55</v>
      </c>
      <c r="D33" s="106"/>
      <c r="E33" s="71" t="e">
        <f t="shared" si="7"/>
        <v>#REF!</v>
      </c>
      <c r="F33" s="71" t="e">
        <f t="shared" si="8"/>
        <v>#REF!</v>
      </c>
      <c r="G33" s="71" t="e">
        <f t="shared" si="9"/>
        <v>#REF!</v>
      </c>
      <c r="H33" s="71" t="e">
        <f t="shared" si="10"/>
        <v>#REF!</v>
      </c>
      <c r="I33" s="71" t="e">
        <f t="shared" si="11"/>
        <v>#REF!</v>
      </c>
      <c r="J33" s="71" t="e">
        <f t="shared" si="13"/>
        <v>#REF!</v>
      </c>
      <c r="K33" s="71" t="e">
        <f>附件1!#REF!*0.95</f>
        <v>#REF!</v>
      </c>
      <c r="L33" s="71" t="e">
        <f t="shared" si="12"/>
        <v>#REF!</v>
      </c>
      <c r="M33" s="119"/>
    </row>
    <row r="34" spans="1:13" s="63" customFormat="1" ht="18.75" customHeight="1">
      <c r="A34" s="111"/>
      <c r="B34" s="113"/>
      <c r="C34" s="107" t="s">
        <v>56</v>
      </c>
      <c r="D34" s="107"/>
      <c r="E34" s="71" t="e">
        <f t="shared" si="7"/>
        <v>#REF!</v>
      </c>
      <c r="F34" s="71" t="e">
        <f t="shared" si="8"/>
        <v>#REF!</v>
      </c>
      <c r="G34" s="71" t="e">
        <f t="shared" si="9"/>
        <v>#REF!</v>
      </c>
      <c r="H34" s="71" t="e">
        <f t="shared" si="10"/>
        <v>#REF!</v>
      </c>
      <c r="I34" s="71" t="e">
        <f t="shared" si="11"/>
        <v>#REF!</v>
      </c>
      <c r="J34" s="71" t="e">
        <f t="shared" si="13"/>
        <v>#REF!</v>
      </c>
      <c r="K34" s="71" t="e">
        <f>附件1!#REF!*0.95</f>
        <v>#REF!</v>
      </c>
      <c r="L34" s="71" t="e">
        <f t="shared" si="12"/>
        <v>#REF!</v>
      </c>
      <c r="M34" s="120"/>
    </row>
    <row r="35" spans="1:13" s="63" customFormat="1" ht="27" customHeight="1">
      <c r="A35" s="111"/>
      <c r="B35" s="113"/>
      <c r="C35" s="108" t="s">
        <v>57</v>
      </c>
      <c r="D35" s="109"/>
      <c r="E35" s="71">
        <f t="shared" si="7"/>
        <v>79.92</v>
      </c>
      <c r="F35" s="71">
        <f t="shared" si="8"/>
        <v>80.55</v>
      </c>
      <c r="G35" s="71">
        <f t="shared" si="9"/>
        <v>84.78</v>
      </c>
      <c r="H35" s="71">
        <f t="shared" si="10"/>
        <v>87.92999999999999</v>
      </c>
      <c r="I35" s="71">
        <f t="shared" si="11"/>
        <v>86.39999999999999</v>
      </c>
      <c r="J35" s="71">
        <f t="shared" si="13"/>
        <v>89.37</v>
      </c>
      <c r="K35" s="76">
        <v>90</v>
      </c>
      <c r="L35" s="71">
        <f t="shared" si="12"/>
        <v>88.28999999999999</v>
      </c>
      <c r="M35" s="94" t="s">
        <v>58</v>
      </c>
    </row>
    <row r="36" spans="1:13" s="63" customFormat="1" ht="19.5" customHeight="1">
      <c r="A36" s="111"/>
      <c r="B36" s="92" t="s">
        <v>59</v>
      </c>
      <c r="C36" s="59" t="s">
        <v>60</v>
      </c>
      <c r="D36" s="70" t="s">
        <v>61</v>
      </c>
      <c r="E36" s="71" t="e">
        <f t="shared" si="7"/>
        <v>#REF!</v>
      </c>
      <c r="F36" s="71" t="e">
        <f t="shared" si="8"/>
        <v>#REF!</v>
      </c>
      <c r="G36" s="71" t="e">
        <f t="shared" si="9"/>
        <v>#REF!</v>
      </c>
      <c r="H36" s="71" t="e">
        <f t="shared" si="10"/>
        <v>#REF!</v>
      </c>
      <c r="I36" s="71" t="e">
        <f t="shared" si="11"/>
        <v>#REF!</v>
      </c>
      <c r="J36" s="71" t="e">
        <f t="shared" si="13"/>
        <v>#REF!</v>
      </c>
      <c r="K36" s="71" t="e">
        <f>附件1!#REF!*0.95</f>
        <v>#REF!</v>
      </c>
      <c r="L36" s="71" t="e">
        <f t="shared" si="12"/>
        <v>#REF!</v>
      </c>
      <c r="M36" s="121" t="s">
        <v>62</v>
      </c>
    </row>
    <row r="37" spans="1:13" s="63" customFormat="1" ht="19.5" customHeight="1">
      <c r="A37" s="111"/>
      <c r="B37" s="92"/>
      <c r="C37" s="100"/>
      <c r="D37" s="70" t="s">
        <v>63</v>
      </c>
      <c r="E37" s="71" t="e">
        <f t="shared" si="7"/>
        <v>#REF!</v>
      </c>
      <c r="F37" s="71" t="e">
        <f t="shared" si="8"/>
        <v>#REF!</v>
      </c>
      <c r="G37" s="71" t="e">
        <f t="shared" si="9"/>
        <v>#REF!</v>
      </c>
      <c r="H37" s="71" t="e">
        <f t="shared" si="10"/>
        <v>#REF!</v>
      </c>
      <c r="I37" s="71" t="e">
        <f t="shared" si="11"/>
        <v>#REF!</v>
      </c>
      <c r="J37" s="71" t="e">
        <f t="shared" si="13"/>
        <v>#REF!</v>
      </c>
      <c r="K37" s="71" t="e">
        <f>附件1!#REF!*0.95</f>
        <v>#REF!</v>
      </c>
      <c r="L37" s="71" t="e">
        <f t="shared" si="12"/>
        <v>#REF!</v>
      </c>
      <c r="M37" s="121"/>
    </row>
    <row r="38" spans="1:13" s="63" customFormat="1" ht="19.5" customHeight="1">
      <c r="A38" s="111"/>
      <c r="B38" s="92"/>
      <c r="C38" s="105" t="s">
        <v>64</v>
      </c>
      <c r="D38" s="105"/>
      <c r="E38" s="71" t="e">
        <f t="shared" si="7"/>
        <v>#REF!</v>
      </c>
      <c r="F38" s="71" t="e">
        <f t="shared" si="8"/>
        <v>#REF!</v>
      </c>
      <c r="G38" s="71" t="e">
        <f t="shared" si="9"/>
        <v>#REF!</v>
      </c>
      <c r="H38" s="71" t="e">
        <f t="shared" si="10"/>
        <v>#REF!</v>
      </c>
      <c r="I38" s="71" t="e">
        <f t="shared" si="11"/>
        <v>#REF!</v>
      </c>
      <c r="J38" s="71" t="e">
        <f t="shared" si="13"/>
        <v>#REF!</v>
      </c>
      <c r="K38" s="71" t="e">
        <f>附件1!#REF!*0.95</f>
        <v>#REF!</v>
      </c>
      <c r="L38" s="71" t="e">
        <f t="shared" si="12"/>
        <v>#REF!</v>
      </c>
      <c r="M38" s="95" t="s">
        <v>65</v>
      </c>
    </row>
    <row r="41" spans="5:11" ht="20.25">
      <c r="E41" s="89"/>
      <c r="F41" s="89"/>
      <c r="G41" s="89"/>
      <c r="H41" s="89"/>
      <c r="I41" s="89"/>
      <c r="J41" s="89"/>
      <c r="K41" s="89"/>
    </row>
  </sheetData>
  <sheetProtection/>
  <mergeCells count="41"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A31:A38"/>
    <mergeCell ref="B4:B7"/>
    <mergeCell ref="B8:B11"/>
    <mergeCell ref="B12:B26"/>
    <mergeCell ref="B27:B29"/>
    <mergeCell ref="B31:B35"/>
    <mergeCell ref="B36:B38"/>
    <mergeCell ref="C33:D33"/>
    <mergeCell ref="C34:D34"/>
    <mergeCell ref="C35:D35"/>
    <mergeCell ref="C38:D38"/>
    <mergeCell ref="C14:D14"/>
    <mergeCell ref="C15:D15"/>
    <mergeCell ref="C27:D27"/>
    <mergeCell ref="B30:D30"/>
    <mergeCell ref="C16:C21"/>
    <mergeCell ref="C22:C26"/>
    <mergeCell ref="C28:C29"/>
    <mergeCell ref="C8:D8"/>
    <mergeCell ref="C9:D9"/>
    <mergeCell ref="C10:D10"/>
    <mergeCell ref="C11:D11"/>
    <mergeCell ref="A1:B1"/>
    <mergeCell ref="C1:M1"/>
    <mergeCell ref="E2:L2"/>
    <mergeCell ref="C4:D4"/>
    <mergeCell ref="A2:A3"/>
    <mergeCell ref="A4:A30"/>
    <mergeCell ref="C5:C7"/>
    <mergeCell ref="C12:C13"/>
    <mergeCell ref="B2:D3"/>
  </mergeCells>
  <printOptions horizontalCentered="1"/>
  <pageMargins left="0.16" right="0.11999999999999998" top="0.28" bottom="0.2" header="0.08" footer="0.11999999999999998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43"/>
  <sheetViews>
    <sheetView tabSelected="1" zoomScaleSheetLayoutView="100" workbookViewId="0" topLeftCell="A1">
      <selection activeCell="A2" sqref="A2:G2"/>
    </sheetView>
  </sheetViews>
  <sheetFormatPr defaultColWidth="9.00390625" defaultRowHeight="14.25"/>
  <cols>
    <col min="1" max="1" width="3.875" style="64" customWidth="1"/>
    <col min="2" max="2" width="3.50390625" style="65" customWidth="1"/>
    <col min="3" max="3" width="6.25390625" style="65" customWidth="1"/>
    <col min="4" max="4" width="30.75390625" style="65" customWidth="1"/>
    <col min="5" max="5" width="10.875" style="64" customWidth="1"/>
    <col min="6" max="6" width="7.875" style="64" customWidth="1"/>
    <col min="7" max="7" width="53.75390625" style="64" customWidth="1"/>
    <col min="8" max="198" width="9.00390625" style="64" customWidth="1"/>
  </cols>
  <sheetData>
    <row r="1" ht="20.25">
      <c r="A1" s="66"/>
    </row>
    <row r="2" spans="1:204" s="57" customFormat="1" ht="30" customHeight="1">
      <c r="A2" s="97" t="s">
        <v>66</v>
      </c>
      <c r="B2" s="97"/>
      <c r="C2" s="97"/>
      <c r="D2" s="97"/>
      <c r="E2" s="97"/>
      <c r="F2" s="97"/>
      <c r="G2" s="97"/>
      <c r="GQ2"/>
      <c r="GR2"/>
      <c r="GS2"/>
      <c r="GT2"/>
      <c r="GU2"/>
      <c r="GV2"/>
    </row>
    <row r="3" spans="1:204" s="57" customFormat="1" ht="18" customHeight="1">
      <c r="A3" s="68"/>
      <c r="B3" s="68"/>
      <c r="C3" s="67"/>
      <c r="D3" s="67"/>
      <c r="E3" s="67"/>
      <c r="F3" s="67"/>
      <c r="G3" s="67"/>
      <c r="GQ3"/>
      <c r="GR3"/>
      <c r="GS3"/>
      <c r="GT3"/>
      <c r="GU3"/>
      <c r="GV3"/>
    </row>
    <row r="4" spans="1:7" s="62" customFormat="1" ht="24.75" customHeight="1">
      <c r="A4" s="110" t="s">
        <v>2</v>
      </c>
      <c r="B4" s="110" t="s">
        <v>67</v>
      </c>
      <c r="C4" s="110"/>
      <c r="D4" s="110"/>
      <c r="E4" s="123" t="s">
        <v>4</v>
      </c>
      <c r="F4" s="124"/>
      <c r="G4" s="110" t="s">
        <v>5</v>
      </c>
    </row>
    <row r="5" spans="1:7" s="62" customFormat="1" ht="22.5" customHeight="1">
      <c r="A5" s="110"/>
      <c r="B5" s="110"/>
      <c r="C5" s="110"/>
      <c r="D5" s="110"/>
      <c r="E5" s="69">
        <v>2017</v>
      </c>
      <c r="F5" s="69">
        <v>2018</v>
      </c>
      <c r="G5" s="110"/>
    </row>
    <row r="6" spans="1:7" s="63" customFormat="1" ht="24" customHeight="1">
      <c r="A6" s="111" t="s">
        <v>6</v>
      </c>
      <c r="B6" s="111" t="s">
        <v>7</v>
      </c>
      <c r="C6" s="100" t="s">
        <v>8</v>
      </c>
      <c r="D6" s="100"/>
      <c r="E6" s="71">
        <v>101.52384</v>
      </c>
      <c r="F6" s="71">
        <v>105.36944000000001</v>
      </c>
      <c r="G6" s="126" t="s">
        <v>68</v>
      </c>
    </row>
    <row r="7" spans="1:7" s="63" customFormat="1" ht="24" customHeight="1">
      <c r="A7" s="111"/>
      <c r="B7" s="111"/>
      <c r="C7" s="100" t="s">
        <v>10</v>
      </c>
      <c r="D7" s="70" t="s">
        <v>11</v>
      </c>
      <c r="E7" s="71">
        <v>116.290944</v>
      </c>
      <c r="F7" s="71">
        <v>120.695904</v>
      </c>
      <c r="G7" s="127"/>
    </row>
    <row r="8" spans="1:7" s="63" customFormat="1" ht="24" customHeight="1">
      <c r="A8" s="111"/>
      <c r="B8" s="111"/>
      <c r="C8" s="100"/>
      <c r="D8" s="70" t="s">
        <v>12</v>
      </c>
      <c r="E8" s="71">
        <v>141.21043200000003</v>
      </c>
      <c r="F8" s="71">
        <v>146.55931200000003</v>
      </c>
      <c r="G8" s="127"/>
    </row>
    <row r="9" spans="1:7" s="63" customFormat="1" ht="24" customHeight="1">
      <c r="A9" s="111"/>
      <c r="B9" s="111"/>
      <c r="C9" s="100"/>
      <c r="D9" s="70" t="s">
        <v>13</v>
      </c>
      <c r="E9" s="71">
        <v>190.12646400000003</v>
      </c>
      <c r="F9" s="71">
        <v>197.32822400000003</v>
      </c>
      <c r="G9" s="127"/>
    </row>
    <row r="10" spans="1:7" s="63" customFormat="1" ht="24" customHeight="1">
      <c r="A10" s="111"/>
      <c r="B10" s="111" t="s">
        <v>14</v>
      </c>
      <c r="C10" s="100" t="s">
        <v>15</v>
      </c>
      <c r="D10" s="100"/>
      <c r="E10" s="71">
        <v>2562.092544</v>
      </c>
      <c r="F10" s="71">
        <v>2659.141504</v>
      </c>
      <c r="G10" s="128" t="s">
        <v>16</v>
      </c>
    </row>
    <row r="11" spans="1:7" s="63" customFormat="1" ht="24" customHeight="1">
      <c r="A11" s="111"/>
      <c r="B11" s="111"/>
      <c r="C11" s="100" t="s">
        <v>17</v>
      </c>
      <c r="D11" s="100"/>
      <c r="E11" s="71">
        <v>2513.176512</v>
      </c>
      <c r="F11" s="71">
        <v>2608.372592</v>
      </c>
      <c r="G11" s="128"/>
    </row>
    <row r="12" spans="1:7" s="63" customFormat="1" ht="24" customHeight="1">
      <c r="A12" s="111"/>
      <c r="B12" s="111"/>
      <c r="C12" s="100" t="s">
        <v>18</v>
      </c>
      <c r="D12" s="100"/>
      <c r="E12" s="71">
        <v>2718.9930240000003</v>
      </c>
      <c r="F12" s="71">
        <v>2821.985184</v>
      </c>
      <c r="G12" s="128"/>
    </row>
    <row r="13" spans="1:7" s="63" customFormat="1" ht="24" customHeight="1">
      <c r="A13" s="111"/>
      <c r="B13" s="111"/>
      <c r="C13" s="100" t="s">
        <v>19</v>
      </c>
      <c r="D13" s="100"/>
      <c r="E13" s="71">
        <v>1165.678272</v>
      </c>
      <c r="F13" s="71">
        <v>1209.8327520000003</v>
      </c>
      <c r="G13" s="73" t="s">
        <v>20</v>
      </c>
    </row>
    <row r="14" spans="1:7" s="63" customFormat="1" ht="24" customHeight="1">
      <c r="A14" s="111"/>
      <c r="B14" s="125" t="s">
        <v>21</v>
      </c>
      <c r="C14" s="100" t="s">
        <v>22</v>
      </c>
      <c r="D14" s="70" t="s">
        <v>23</v>
      </c>
      <c r="E14" s="71">
        <v>1874.4992639999998</v>
      </c>
      <c r="F14" s="71">
        <v>1945.5030239999999</v>
      </c>
      <c r="G14" s="106" t="s">
        <v>69</v>
      </c>
    </row>
    <row r="15" spans="1:7" s="63" customFormat="1" ht="24" customHeight="1">
      <c r="A15" s="111"/>
      <c r="B15" s="125"/>
      <c r="C15" s="100"/>
      <c r="D15" s="70" t="s">
        <v>25</v>
      </c>
      <c r="E15" s="71">
        <v>2113.54176</v>
      </c>
      <c r="F15" s="71">
        <v>2193.6001600000004</v>
      </c>
      <c r="G15" s="106"/>
    </row>
    <row r="16" spans="1:7" s="63" customFormat="1" ht="24" customHeight="1">
      <c r="A16" s="111"/>
      <c r="B16" s="125"/>
      <c r="C16" s="100" t="s">
        <v>26</v>
      </c>
      <c r="D16" s="100"/>
      <c r="E16" s="71">
        <v>2041.552128</v>
      </c>
      <c r="F16" s="71">
        <v>2118.883648</v>
      </c>
      <c r="G16" s="106"/>
    </row>
    <row r="17" spans="1:7" s="63" customFormat="1" ht="24" customHeight="1">
      <c r="A17" s="111"/>
      <c r="B17" s="125"/>
      <c r="C17" s="100" t="s">
        <v>27</v>
      </c>
      <c r="D17" s="100"/>
      <c r="E17" s="71">
        <v>1823.737344</v>
      </c>
      <c r="F17" s="71">
        <v>1892.8183040000001</v>
      </c>
      <c r="G17" s="106"/>
    </row>
    <row r="18" spans="1:7" s="63" customFormat="1" ht="24" customHeight="1">
      <c r="A18" s="111"/>
      <c r="B18" s="125"/>
      <c r="C18" s="100" t="s">
        <v>70</v>
      </c>
      <c r="D18" s="70" t="s">
        <v>29</v>
      </c>
      <c r="E18" s="71">
        <v>1522.8576</v>
      </c>
      <c r="F18" s="71">
        <v>1580.5416</v>
      </c>
      <c r="G18" s="106"/>
    </row>
    <row r="19" spans="1:7" s="63" customFormat="1" ht="24" customHeight="1">
      <c r="A19" s="111"/>
      <c r="B19" s="125"/>
      <c r="C19" s="100"/>
      <c r="D19" s="70" t="s">
        <v>30</v>
      </c>
      <c r="E19" s="71">
        <v>1565.66374272</v>
      </c>
      <c r="F19" s="71">
        <v>1624.96918752</v>
      </c>
      <c r="G19" s="106"/>
    </row>
    <row r="20" spans="1:7" s="63" customFormat="1" ht="24" customHeight="1">
      <c r="A20" s="111"/>
      <c r="B20" s="125"/>
      <c r="C20" s="100"/>
      <c r="D20" s="70" t="s">
        <v>31</v>
      </c>
      <c r="E20" s="71">
        <v>1613.59222464</v>
      </c>
      <c r="F20" s="71">
        <v>1674.7131422400003</v>
      </c>
      <c r="G20" s="106"/>
    </row>
    <row r="21" spans="1:7" s="63" customFormat="1" ht="24" customHeight="1">
      <c r="A21" s="111"/>
      <c r="B21" s="125"/>
      <c r="C21" s="100"/>
      <c r="D21" s="70" t="s">
        <v>32</v>
      </c>
      <c r="E21" s="71">
        <v>1641.917376</v>
      </c>
      <c r="F21" s="71">
        <v>1704.1112160000002</v>
      </c>
      <c r="G21" s="106"/>
    </row>
    <row r="22" spans="1:7" s="63" customFormat="1" ht="24" customHeight="1">
      <c r="A22" s="111"/>
      <c r="B22" s="125"/>
      <c r="C22" s="100"/>
      <c r="D22" s="75" t="s">
        <v>33</v>
      </c>
      <c r="E22" s="71">
        <v>1760.1280435200001</v>
      </c>
      <c r="F22" s="71">
        <v>1826.7995603200002</v>
      </c>
      <c r="G22" s="106"/>
    </row>
    <row r="23" spans="1:7" s="63" customFormat="1" ht="24" customHeight="1">
      <c r="A23" s="111"/>
      <c r="B23" s="125"/>
      <c r="C23" s="100"/>
      <c r="D23" s="75" t="s">
        <v>34</v>
      </c>
      <c r="E23" s="71">
        <v>1924.33824</v>
      </c>
      <c r="F23" s="71">
        <v>1997.2298400000002</v>
      </c>
      <c r="G23" s="106"/>
    </row>
    <row r="24" spans="1:7" s="63" customFormat="1" ht="24" customHeight="1">
      <c r="A24" s="111"/>
      <c r="B24" s="125"/>
      <c r="C24" s="100" t="s">
        <v>35</v>
      </c>
      <c r="D24" s="70" t="s">
        <v>29</v>
      </c>
      <c r="E24" s="71">
        <v>1929.875904</v>
      </c>
      <c r="F24" s="71">
        <v>2002.977264</v>
      </c>
      <c r="G24" s="126" t="s">
        <v>71</v>
      </c>
    </row>
    <row r="25" spans="1:7" s="63" customFormat="1" ht="24" customHeight="1">
      <c r="A25" s="111"/>
      <c r="B25" s="125"/>
      <c r="C25" s="100"/>
      <c r="D25" s="70" t="s">
        <v>37</v>
      </c>
      <c r="E25" s="71">
        <v>1649.2547808000002</v>
      </c>
      <c r="F25" s="71">
        <v>1711.7265528000003</v>
      </c>
      <c r="G25" s="127"/>
    </row>
    <row r="26" spans="1:7" s="63" customFormat="1" ht="24" customHeight="1">
      <c r="A26" s="111"/>
      <c r="B26" s="125"/>
      <c r="C26" s="100"/>
      <c r="D26" s="70" t="s">
        <v>38</v>
      </c>
      <c r="E26" s="71">
        <v>1715.8913376000003</v>
      </c>
      <c r="F26" s="71">
        <v>1780.8872216000002</v>
      </c>
      <c r="G26" s="127"/>
    </row>
    <row r="27" spans="1:7" s="63" customFormat="1" ht="24" customHeight="1">
      <c r="A27" s="111"/>
      <c r="B27" s="125"/>
      <c r="C27" s="100"/>
      <c r="D27" s="75" t="s">
        <v>39</v>
      </c>
      <c r="E27" s="71">
        <v>1763.7459840000001</v>
      </c>
      <c r="F27" s="71">
        <v>1830.554544</v>
      </c>
      <c r="G27" s="127"/>
    </row>
    <row r="28" spans="1:7" s="63" customFormat="1" ht="39.75" customHeight="1">
      <c r="A28" s="111"/>
      <c r="B28" s="125"/>
      <c r="C28" s="100"/>
      <c r="D28" s="75" t="s">
        <v>34</v>
      </c>
      <c r="E28" s="71">
        <v>1928.0300160000002</v>
      </c>
      <c r="F28" s="71">
        <v>2001.0614560000001</v>
      </c>
      <c r="G28" s="127"/>
    </row>
    <row r="29" spans="1:7" s="63" customFormat="1" ht="106.5" customHeight="1">
      <c r="A29" s="111"/>
      <c r="B29" s="111" t="s">
        <v>40</v>
      </c>
      <c r="C29" s="107" t="s">
        <v>41</v>
      </c>
      <c r="D29" s="107"/>
      <c r="E29" s="76">
        <v>844.8</v>
      </c>
      <c r="F29" s="76">
        <v>876.8</v>
      </c>
      <c r="G29" s="77" t="s">
        <v>42</v>
      </c>
    </row>
    <row r="30" spans="1:7" s="63" customFormat="1" ht="27.75" customHeight="1">
      <c r="A30" s="111"/>
      <c r="B30" s="111"/>
      <c r="C30" s="100" t="s">
        <v>43</v>
      </c>
      <c r="D30" s="70" t="s">
        <v>44</v>
      </c>
      <c r="E30" s="71">
        <v>464.240832</v>
      </c>
      <c r="F30" s="71">
        <v>481.82571200000007</v>
      </c>
      <c r="G30" s="127" t="s">
        <v>45</v>
      </c>
    </row>
    <row r="31" spans="1:7" s="63" customFormat="1" ht="27.75" customHeight="1">
      <c r="A31" s="111"/>
      <c r="B31" s="111"/>
      <c r="C31" s="100"/>
      <c r="D31" s="70" t="s">
        <v>46</v>
      </c>
      <c r="E31" s="71">
        <v>793.73184</v>
      </c>
      <c r="F31" s="71">
        <v>823.79744</v>
      </c>
      <c r="G31" s="127"/>
    </row>
    <row r="32" spans="1:7" s="63" customFormat="1" ht="27.75" customHeight="1">
      <c r="A32" s="111"/>
      <c r="B32" s="105" t="s">
        <v>47</v>
      </c>
      <c r="C32" s="105"/>
      <c r="D32" s="105"/>
      <c r="E32" s="71">
        <v>4153.2480000000005</v>
      </c>
      <c r="F32" s="71">
        <v>4310.568</v>
      </c>
      <c r="G32" s="73" t="s">
        <v>48</v>
      </c>
    </row>
    <row r="33" spans="1:7" s="63" customFormat="1" ht="27" customHeight="1">
      <c r="A33" s="111" t="s">
        <v>49</v>
      </c>
      <c r="B33" s="111" t="s">
        <v>50</v>
      </c>
      <c r="C33" s="107" t="s">
        <v>51</v>
      </c>
      <c r="D33" s="75" t="s">
        <v>52</v>
      </c>
      <c r="E33" s="71">
        <v>1587.46368</v>
      </c>
      <c r="F33" s="71">
        <v>1647.59488</v>
      </c>
      <c r="G33" s="106" t="s">
        <v>72</v>
      </c>
    </row>
    <row r="34" spans="1:7" s="63" customFormat="1" ht="27" customHeight="1">
      <c r="A34" s="111"/>
      <c r="B34" s="111"/>
      <c r="C34" s="107"/>
      <c r="D34" s="75" t="s">
        <v>54</v>
      </c>
      <c r="E34" s="71">
        <v>1193.3665919999999</v>
      </c>
      <c r="F34" s="71">
        <v>1238.569872</v>
      </c>
      <c r="G34" s="106"/>
    </row>
    <row r="35" spans="1:7" s="63" customFormat="1" ht="27" customHeight="1">
      <c r="A35" s="111"/>
      <c r="B35" s="111"/>
      <c r="C35" s="106" t="s">
        <v>55</v>
      </c>
      <c r="D35" s="106"/>
      <c r="E35" s="71">
        <v>356.25638399999997</v>
      </c>
      <c r="F35" s="71">
        <v>369.750944</v>
      </c>
      <c r="G35" s="106"/>
    </row>
    <row r="36" spans="1:7" s="63" customFormat="1" ht="27" customHeight="1">
      <c r="A36" s="111"/>
      <c r="B36" s="111"/>
      <c r="C36" s="107" t="s">
        <v>56</v>
      </c>
      <c r="D36" s="107"/>
      <c r="E36" s="71">
        <v>1476.7104</v>
      </c>
      <c r="F36" s="71">
        <v>1532.6463999999999</v>
      </c>
      <c r="G36" s="106"/>
    </row>
    <row r="37" spans="1:7" s="63" customFormat="1" ht="42" customHeight="1">
      <c r="A37" s="111"/>
      <c r="B37" s="111"/>
      <c r="C37" s="107" t="s">
        <v>57</v>
      </c>
      <c r="D37" s="107"/>
      <c r="E37" s="76">
        <v>95.51520000000001</v>
      </c>
      <c r="F37" s="76">
        <v>99.13320000000002</v>
      </c>
      <c r="G37" s="74" t="s">
        <v>58</v>
      </c>
    </row>
    <row r="38" spans="1:7" s="63" customFormat="1" ht="25.5" customHeight="1">
      <c r="A38" s="111"/>
      <c r="B38" s="125" t="s">
        <v>59</v>
      </c>
      <c r="C38" s="105" t="s">
        <v>73</v>
      </c>
      <c r="D38" s="70" t="s">
        <v>61</v>
      </c>
      <c r="E38" s="71">
        <v>560.2270080000001</v>
      </c>
      <c r="F38" s="71">
        <v>581.4477280000001</v>
      </c>
      <c r="G38" s="128" t="s">
        <v>62</v>
      </c>
    </row>
    <row r="39" spans="1:7" s="63" customFormat="1" ht="25.5" customHeight="1">
      <c r="A39" s="111"/>
      <c r="B39" s="125"/>
      <c r="C39" s="100"/>
      <c r="D39" s="70" t="s">
        <v>63</v>
      </c>
      <c r="E39" s="71">
        <v>1764.668928</v>
      </c>
      <c r="F39" s="71">
        <v>1831.5124480000002</v>
      </c>
      <c r="G39" s="128"/>
    </row>
    <row r="40" spans="1:7" s="63" customFormat="1" ht="30.75" customHeight="1">
      <c r="A40" s="111"/>
      <c r="B40" s="125"/>
      <c r="C40" s="105" t="s">
        <v>64</v>
      </c>
      <c r="D40" s="105"/>
      <c r="E40" s="71">
        <v>20.304768000000003</v>
      </c>
      <c r="F40" s="71">
        <v>21.073888000000004</v>
      </c>
      <c r="G40" s="72" t="s">
        <v>65</v>
      </c>
    </row>
    <row r="41" spans="2:204" s="64" customFormat="1" ht="20.25">
      <c r="B41" s="65"/>
      <c r="C41" s="65"/>
      <c r="D41" s="65"/>
      <c r="GQ41"/>
      <c r="GR41"/>
      <c r="GS41"/>
      <c r="GT41"/>
      <c r="GU41"/>
      <c r="GV41"/>
    </row>
    <row r="42" spans="2:204" s="64" customFormat="1" ht="20.25">
      <c r="B42" s="65"/>
      <c r="C42" s="65"/>
      <c r="D42" s="65"/>
      <c r="GQ42"/>
      <c r="GR42"/>
      <c r="GS42"/>
      <c r="GT42"/>
      <c r="GU42"/>
      <c r="GV42"/>
    </row>
    <row r="43" spans="2:204" s="64" customFormat="1" ht="20.25">
      <c r="B43" s="65"/>
      <c r="C43" s="65"/>
      <c r="D43" s="65"/>
      <c r="GQ43"/>
      <c r="GR43"/>
      <c r="GS43"/>
      <c r="GT43"/>
      <c r="GU43"/>
      <c r="GV43"/>
    </row>
  </sheetData>
  <sheetProtection/>
  <mergeCells count="40">
    <mergeCell ref="G38:G39"/>
    <mergeCell ref="B4:D5"/>
    <mergeCell ref="G14:G23"/>
    <mergeCell ref="G24:G28"/>
    <mergeCell ref="G30:G31"/>
    <mergeCell ref="G33:G36"/>
    <mergeCell ref="B38:B40"/>
    <mergeCell ref="C7:C9"/>
    <mergeCell ref="C14:C15"/>
    <mergeCell ref="C18:C23"/>
    <mergeCell ref="C24:C28"/>
    <mergeCell ref="C30:C31"/>
    <mergeCell ref="C33:C34"/>
    <mergeCell ref="C38:C39"/>
    <mergeCell ref="C36:D36"/>
    <mergeCell ref="C37:D37"/>
    <mergeCell ref="C40:D40"/>
    <mergeCell ref="A4:A5"/>
    <mergeCell ref="A6:A32"/>
    <mergeCell ref="A33:A40"/>
    <mergeCell ref="B6:B9"/>
    <mergeCell ref="B10:B13"/>
    <mergeCell ref="B14:B28"/>
    <mergeCell ref="B29:B31"/>
    <mergeCell ref="C17:D17"/>
    <mergeCell ref="C29:D29"/>
    <mergeCell ref="B32:D32"/>
    <mergeCell ref="C35:D35"/>
    <mergeCell ref="B33:B37"/>
    <mergeCell ref="C11:D11"/>
    <mergeCell ref="C12:D12"/>
    <mergeCell ref="C13:D13"/>
    <mergeCell ref="C16:D16"/>
    <mergeCell ref="A2:G2"/>
    <mergeCell ref="E4:F4"/>
    <mergeCell ref="C6:D6"/>
    <mergeCell ref="C10:D10"/>
    <mergeCell ref="G4:G5"/>
    <mergeCell ref="G6:G9"/>
    <mergeCell ref="G10:G12"/>
  </mergeCells>
  <printOptions horizontalCentered="1"/>
  <pageMargins left="0.5902777777777778" right="0.5118055555555555" top="0.7" bottom="0.6729166666666667" header="0.23958333333333334" footer="0"/>
  <pageSetup fitToHeight="1" fitToWidth="1" horizontalDpi="600" verticalDpi="600" orientation="portrait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workbookViewId="0" topLeftCell="A1">
      <selection activeCell="A2" sqref="A2:J2"/>
    </sheetView>
  </sheetViews>
  <sheetFormatPr defaultColWidth="9.00390625" defaultRowHeight="14.25"/>
  <cols>
    <col min="1" max="1" width="3.375" style="37" customWidth="1"/>
    <col min="2" max="2" width="5.25390625" style="37" customWidth="1"/>
    <col min="3" max="3" width="14.25390625" style="37" customWidth="1"/>
    <col min="4" max="5" width="7.00390625" style="37" customWidth="1"/>
    <col min="6" max="9" width="7.75390625" style="37" customWidth="1"/>
    <col min="10" max="10" width="30.75390625" style="37" customWidth="1"/>
    <col min="11" max="11" width="9.00390625" style="37" customWidth="1"/>
    <col min="12" max="12" width="10.50390625" style="37" bestFit="1" customWidth="1"/>
    <col min="13" max="16384" width="9.00390625" style="37" customWidth="1"/>
  </cols>
  <sheetData>
    <row r="1" spans="1:10" ht="16.5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</row>
    <row r="2" spans="1:10" ht="28.5" customHeight="1">
      <c r="A2" s="130" t="s">
        <v>74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6.5" customHeight="1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ht="16.5" customHeight="1">
      <c r="A4" s="131" t="s">
        <v>75</v>
      </c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5.75" customHeight="1">
      <c r="A5" s="152" t="s">
        <v>76</v>
      </c>
      <c r="B5" s="152"/>
      <c r="C5" s="152"/>
      <c r="D5" s="132" t="s">
        <v>77</v>
      </c>
      <c r="E5" s="133"/>
      <c r="F5" s="132" t="s">
        <v>78</v>
      </c>
      <c r="G5" s="133"/>
      <c r="H5" s="132" t="s">
        <v>79</v>
      </c>
      <c r="I5" s="133"/>
      <c r="J5" s="143" t="s">
        <v>80</v>
      </c>
    </row>
    <row r="6" spans="1:10" ht="18" customHeight="1">
      <c r="A6" s="152"/>
      <c r="B6" s="152"/>
      <c r="C6" s="152"/>
      <c r="D6" s="3" t="s">
        <v>81</v>
      </c>
      <c r="E6" s="2" t="s">
        <v>82</v>
      </c>
      <c r="F6" s="2" t="s">
        <v>83</v>
      </c>
      <c r="G6" s="50" t="s">
        <v>84</v>
      </c>
      <c r="H6" s="2" t="s">
        <v>83</v>
      </c>
      <c r="I6" s="50" t="s">
        <v>84</v>
      </c>
      <c r="J6" s="143"/>
    </row>
    <row r="7" spans="1:10" ht="18.75" customHeight="1">
      <c r="A7" s="139" t="s">
        <v>85</v>
      </c>
      <c r="B7" s="141" t="s">
        <v>86</v>
      </c>
      <c r="C7" s="51" t="s">
        <v>87</v>
      </c>
      <c r="D7" s="3">
        <v>3</v>
      </c>
      <c r="E7" s="3" t="s">
        <v>88</v>
      </c>
      <c r="F7" s="6">
        <v>1267.2</v>
      </c>
      <c r="G7" s="52">
        <v>3801.6000000000004</v>
      </c>
      <c r="H7" s="6">
        <v>1315.2</v>
      </c>
      <c r="I7" s="52">
        <v>3945.6000000000004</v>
      </c>
      <c r="J7" s="144" t="s">
        <v>89</v>
      </c>
    </row>
    <row r="8" spans="1:10" ht="18.75" customHeight="1">
      <c r="A8" s="140"/>
      <c r="B8" s="142"/>
      <c r="C8" s="51" t="s">
        <v>90</v>
      </c>
      <c r="D8" s="3">
        <v>20</v>
      </c>
      <c r="E8" s="3" t="s">
        <v>91</v>
      </c>
      <c r="F8" s="6">
        <v>121.44000000000001</v>
      </c>
      <c r="G8" s="52">
        <v>2428.8</v>
      </c>
      <c r="H8" s="6">
        <v>126.04</v>
      </c>
      <c r="I8" s="52">
        <v>2520.8</v>
      </c>
      <c r="J8" s="145"/>
    </row>
    <row r="9" spans="1:10" ht="24">
      <c r="A9" s="140"/>
      <c r="B9" s="142"/>
      <c r="C9" s="51" t="s">
        <v>92</v>
      </c>
      <c r="D9" s="3">
        <v>250</v>
      </c>
      <c r="E9" s="3" t="s">
        <v>91</v>
      </c>
      <c r="F9" s="6">
        <v>28.512</v>
      </c>
      <c r="G9" s="52">
        <v>7128</v>
      </c>
      <c r="H9" s="6">
        <v>29.592000000000002</v>
      </c>
      <c r="I9" s="52">
        <v>7398.000000000001</v>
      </c>
      <c r="J9" s="145"/>
    </row>
    <row r="10" spans="1:10" ht="24">
      <c r="A10" s="140"/>
      <c r="B10" s="142"/>
      <c r="C10" s="51" t="s">
        <v>93</v>
      </c>
      <c r="D10" s="3">
        <v>40</v>
      </c>
      <c r="E10" s="3" t="s">
        <v>91</v>
      </c>
      <c r="F10" s="6">
        <v>200.64</v>
      </c>
      <c r="G10" s="52">
        <v>8025.6</v>
      </c>
      <c r="H10" s="6">
        <v>208.24</v>
      </c>
      <c r="I10" s="52">
        <v>8329.6</v>
      </c>
      <c r="J10" s="145"/>
    </row>
    <row r="11" spans="1:10" ht="24">
      <c r="A11" s="140"/>
      <c r="B11" s="142"/>
      <c r="C11" s="51" t="s">
        <v>94</v>
      </c>
      <c r="D11" s="3">
        <v>40</v>
      </c>
      <c r="E11" s="3" t="s">
        <v>91</v>
      </c>
      <c r="F11" s="6">
        <v>221.76000000000002</v>
      </c>
      <c r="G11" s="52">
        <v>8870.400000000001</v>
      </c>
      <c r="H11" s="6">
        <v>230.16000000000003</v>
      </c>
      <c r="I11" s="52">
        <v>9206.400000000001</v>
      </c>
      <c r="J11" s="145"/>
    </row>
    <row r="12" spans="1:10" ht="18.75" customHeight="1">
      <c r="A12" s="140"/>
      <c r="B12" s="141" t="s">
        <v>95</v>
      </c>
      <c r="C12" s="51" t="s">
        <v>96</v>
      </c>
      <c r="D12" s="3">
        <v>1</v>
      </c>
      <c r="E12" s="3" t="s">
        <v>88</v>
      </c>
      <c r="F12" s="6">
        <v>1562.88</v>
      </c>
      <c r="G12" s="52">
        <v>1562.88</v>
      </c>
      <c r="H12" s="6">
        <v>1622.0800000000002</v>
      </c>
      <c r="I12" s="52">
        <v>1622.0800000000002</v>
      </c>
      <c r="J12" s="146" t="s">
        <v>97</v>
      </c>
    </row>
    <row r="13" spans="1:10" ht="18.75" customHeight="1">
      <c r="A13" s="140"/>
      <c r="B13" s="142"/>
      <c r="C13" s="51" t="s">
        <v>98</v>
      </c>
      <c r="D13" s="3">
        <v>2</v>
      </c>
      <c r="E13" s="3" t="s">
        <v>88</v>
      </c>
      <c r="F13" s="6">
        <v>1362.24</v>
      </c>
      <c r="G13" s="52">
        <v>2724.48</v>
      </c>
      <c r="H13" s="6">
        <v>1413.84</v>
      </c>
      <c r="I13" s="52">
        <v>2827.68</v>
      </c>
      <c r="J13" s="147"/>
    </row>
    <row r="14" spans="1:10" ht="18.75" customHeight="1">
      <c r="A14" s="140"/>
      <c r="B14" s="142"/>
      <c r="C14" s="51" t="s">
        <v>99</v>
      </c>
      <c r="D14" s="3">
        <v>14</v>
      </c>
      <c r="E14" s="3" t="s">
        <v>91</v>
      </c>
      <c r="F14" s="6">
        <v>126.72</v>
      </c>
      <c r="G14" s="52">
        <v>1774.08</v>
      </c>
      <c r="H14" s="6">
        <v>131.52</v>
      </c>
      <c r="I14" s="52">
        <v>1841.2800000000002</v>
      </c>
      <c r="J14" s="147"/>
    </row>
    <row r="15" spans="1:10" ht="18.75" customHeight="1">
      <c r="A15" s="140"/>
      <c r="B15" s="142"/>
      <c r="C15" s="51" t="s">
        <v>100</v>
      </c>
      <c r="D15" s="3">
        <v>51</v>
      </c>
      <c r="E15" s="3" t="s">
        <v>91</v>
      </c>
      <c r="F15" s="6">
        <v>126.72</v>
      </c>
      <c r="G15" s="52">
        <v>6462.72</v>
      </c>
      <c r="H15" s="6">
        <v>131.52</v>
      </c>
      <c r="I15" s="52">
        <v>6707.52</v>
      </c>
      <c r="J15" s="147"/>
    </row>
    <row r="16" spans="1:10" ht="14.25">
      <c r="A16" s="140"/>
      <c r="B16" s="142"/>
      <c r="C16" s="51" t="s">
        <v>101</v>
      </c>
      <c r="D16" s="3">
        <v>24</v>
      </c>
      <c r="E16" s="3" t="s">
        <v>91</v>
      </c>
      <c r="F16" s="6">
        <v>147.84</v>
      </c>
      <c r="G16" s="52">
        <v>3548.16</v>
      </c>
      <c r="H16" s="6">
        <v>153.44</v>
      </c>
      <c r="I16" s="52">
        <v>3682.56</v>
      </c>
      <c r="J16" s="147"/>
    </row>
    <row r="17" spans="1:10" ht="18.75" customHeight="1">
      <c r="A17" s="140"/>
      <c r="B17" s="142"/>
      <c r="C17" s="51" t="s">
        <v>102</v>
      </c>
      <c r="D17" s="3">
        <v>4.5</v>
      </c>
      <c r="E17" s="3" t="s">
        <v>103</v>
      </c>
      <c r="F17" s="6">
        <v>2133.12</v>
      </c>
      <c r="G17" s="52">
        <v>9599.039999999999</v>
      </c>
      <c r="H17" s="6">
        <v>2213.92</v>
      </c>
      <c r="I17" s="52">
        <v>9962.64</v>
      </c>
      <c r="J17" s="147"/>
    </row>
    <row r="18" spans="1:10" ht="18.75" customHeight="1">
      <c r="A18" s="140"/>
      <c r="B18" s="142"/>
      <c r="C18" s="51" t="s">
        <v>104</v>
      </c>
      <c r="D18" s="3">
        <v>1</v>
      </c>
      <c r="E18" s="3" t="s">
        <v>105</v>
      </c>
      <c r="F18" s="6">
        <v>2851.2</v>
      </c>
      <c r="G18" s="52">
        <v>2851.2</v>
      </c>
      <c r="H18" s="6">
        <v>2959.2</v>
      </c>
      <c r="I18" s="52">
        <v>2959.2</v>
      </c>
      <c r="J18" s="147"/>
    </row>
    <row r="19" spans="1:10" ht="18.75" customHeight="1">
      <c r="A19" s="140"/>
      <c r="B19" s="142"/>
      <c r="C19" s="51" t="s">
        <v>106</v>
      </c>
      <c r="D19" s="3">
        <v>1</v>
      </c>
      <c r="E19" s="3" t="s">
        <v>105</v>
      </c>
      <c r="F19" s="6">
        <v>2112</v>
      </c>
      <c r="G19" s="52">
        <v>2112</v>
      </c>
      <c r="H19" s="6">
        <v>2192</v>
      </c>
      <c r="I19" s="52">
        <v>2192</v>
      </c>
      <c r="J19" s="147"/>
    </row>
    <row r="20" spans="1:10" ht="18.75" customHeight="1">
      <c r="A20" s="140"/>
      <c r="B20" s="142"/>
      <c r="C20" s="51" t="s">
        <v>107</v>
      </c>
      <c r="D20" s="3">
        <v>2</v>
      </c>
      <c r="E20" s="3" t="s">
        <v>105</v>
      </c>
      <c r="F20" s="6">
        <v>2122.56</v>
      </c>
      <c r="G20" s="52">
        <v>4245.12</v>
      </c>
      <c r="H20" s="6">
        <v>2202.96</v>
      </c>
      <c r="I20" s="52">
        <v>4405.92</v>
      </c>
      <c r="J20" s="147"/>
    </row>
    <row r="21" spans="1:10" ht="18.75" customHeight="1">
      <c r="A21" s="140"/>
      <c r="B21" s="142"/>
      <c r="C21" s="53" t="s">
        <v>108</v>
      </c>
      <c r="D21" s="3">
        <v>2</v>
      </c>
      <c r="E21" s="3" t="s">
        <v>105</v>
      </c>
      <c r="F21" s="6">
        <v>2851.2</v>
      </c>
      <c r="G21" s="52">
        <v>5702.4</v>
      </c>
      <c r="H21" s="6">
        <v>2959.2</v>
      </c>
      <c r="I21" s="52">
        <v>5918.4</v>
      </c>
      <c r="J21" s="148"/>
    </row>
    <row r="22" spans="1:10" ht="16.5" customHeight="1">
      <c r="A22" s="152" t="s">
        <v>109</v>
      </c>
      <c r="B22" s="152"/>
      <c r="C22" s="53" t="s">
        <v>110</v>
      </c>
      <c r="D22" s="3">
        <v>12</v>
      </c>
      <c r="E22" s="3" t="s">
        <v>105</v>
      </c>
      <c r="F22" s="6">
        <v>211.2</v>
      </c>
      <c r="G22" s="52">
        <v>2534.4</v>
      </c>
      <c r="H22" s="6">
        <v>219.2</v>
      </c>
      <c r="I22" s="52">
        <v>2630.4</v>
      </c>
      <c r="J22" s="149" t="s">
        <v>111</v>
      </c>
    </row>
    <row r="23" spans="1:10" ht="16.5" customHeight="1">
      <c r="A23" s="152"/>
      <c r="B23" s="152"/>
      <c r="C23" s="53" t="s">
        <v>112</v>
      </c>
      <c r="D23" s="3">
        <v>18</v>
      </c>
      <c r="E23" s="3" t="s">
        <v>105</v>
      </c>
      <c r="F23" s="6">
        <v>126.72</v>
      </c>
      <c r="G23" s="52">
        <v>2280.96</v>
      </c>
      <c r="H23" s="6">
        <v>131.52</v>
      </c>
      <c r="I23" s="52">
        <v>2367.36</v>
      </c>
      <c r="J23" s="150"/>
    </row>
    <row r="24" spans="1:10" ht="16.5" customHeight="1">
      <c r="A24" s="152"/>
      <c r="B24" s="152"/>
      <c r="C24" s="53" t="s">
        <v>113</v>
      </c>
      <c r="D24" s="3">
        <v>30</v>
      </c>
      <c r="E24" s="3" t="s">
        <v>105</v>
      </c>
      <c r="F24" s="6">
        <v>168.96</v>
      </c>
      <c r="G24" s="52">
        <v>5068.8</v>
      </c>
      <c r="H24" s="6">
        <v>175.36</v>
      </c>
      <c r="I24" s="52">
        <v>5260.8</v>
      </c>
      <c r="J24" s="150"/>
    </row>
    <row r="25" spans="1:10" ht="16.5" customHeight="1">
      <c r="A25" s="152"/>
      <c r="B25" s="152"/>
      <c r="C25" s="54" t="s">
        <v>114</v>
      </c>
      <c r="D25" s="3">
        <v>4</v>
      </c>
      <c r="E25" s="3" t="s">
        <v>105</v>
      </c>
      <c r="F25" s="6">
        <v>105.6</v>
      </c>
      <c r="G25" s="52">
        <v>422.4</v>
      </c>
      <c r="H25" s="6">
        <v>109.6</v>
      </c>
      <c r="I25" s="52">
        <v>438.4</v>
      </c>
      <c r="J25" s="150"/>
    </row>
    <row r="26" spans="1:10" ht="16.5" customHeight="1">
      <c r="A26" s="152"/>
      <c r="B26" s="152"/>
      <c r="C26" s="54" t="s">
        <v>115</v>
      </c>
      <c r="D26" s="3">
        <v>79</v>
      </c>
      <c r="E26" s="3" t="s">
        <v>103</v>
      </c>
      <c r="F26" s="6">
        <v>42.24</v>
      </c>
      <c r="G26" s="52">
        <v>3336.96</v>
      </c>
      <c r="H26" s="6">
        <v>43.84</v>
      </c>
      <c r="I26" s="52">
        <v>3463.36</v>
      </c>
      <c r="J26" s="151"/>
    </row>
    <row r="27" spans="1:10" ht="16.5" customHeight="1">
      <c r="A27" s="134" t="s">
        <v>116</v>
      </c>
      <c r="B27" s="134"/>
      <c r="C27" s="134"/>
      <c r="D27" s="135" t="s">
        <v>117</v>
      </c>
      <c r="E27" s="136"/>
      <c r="F27" s="6" t="s">
        <v>118</v>
      </c>
      <c r="G27" s="55">
        <v>84480</v>
      </c>
      <c r="H27" s="6" t="s">
        <v>118</v>
      </c>
      <c r="I27" s="55">
        <v>87679.99999999999</v>
      </c>
      <c r="J27" s="56"/>
    </row>
    <row r="28" spans="1:10" ht="91.5" customHeight="1">
      <c r="A28" s="137" t="s">
        <v>119</v>
      </c>
      <c r="B28" s="138"/>
      <c r="C28" s="138"/>
      <c r="D28" s="138"/>
      <c r="E28" s="138"/>
      <c r="F28" s="138"/>
      <c r="G28" s="138"/>
      <c r="H28" s="138"/>
      <c r="I28" s="138"/>
      <c r="J28" s="138"/>
    </row>
  </sheetData>
  <sheetProtection/>
  <mergeCells count="18">
    <mergeCell ref="A27:C27"/>
    <mergeCell ref="D27:E27"/>
    <mergeCell ref="A28:J28"/>
    <mergeCell ref="A7:A21"/>
    <mergeCell ref="B7:B11"/>
    <mergeCell ref="B12:B21"/>
    <mergeCell ref="J7:J11"/>
    <mergeCell ref="J12:J21"/>
    <mergeCell ref="J22:J26"/>
    <mergeCell ref="A22:B26"/>
    <mergeCell ref="A1:J1"/>
    <mergeCell ref="A2:J2"/>
    <mergeCell ref="A4:J4"/>
    <mergeCell ref="D5:E5"/>
    <mergeCell ref="F5:G5"/>
    <mergeCell ref="H5:I5"/>
    <mergeCell ref="J5:J6"/>
    <mergeCell ref="A5:C6"/>
  </mergeCells>
  <printOptions horizontalCentered="1"/>
  <pageMargins left="0.6" right="0.41" top="0.5506944444444445" bottom="0.16111111111111112" header="0.23958333333333334" footer="0.2006944444444444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D32"/>
  <sheetViews>
    <sheetView zoomScale="90" zoomScaleNormal="90" zoomScaleSheetLayoutView="100" workbookViewId="0" topLeftCell="A4">
      <selection activeCell="A1" sqref="A1:I1"/>
    </sheetView>
  </sheetViews>
  <sheetFormatPr defaultColWidth="9.00390625" defaultRowHeight="14.25"/>
  <cols>
    <col min="1" max="1" width="5.875" style="0" customWidth="1"/>
    <col min="2" max="2" width="11.125" style="0" customWidth="1"/>
    <col min="3" max="3" width="16.00390625" style="0" customWidth="1"/>
    <col min="4" max="5" width="6.75390625" style="0" customWidth="1"/>
    <col min="6" max="6" width="9.125" style="0" customWidth="1"/>
    <col min="7" max="7" width="13.375" style="0" customWidth="1"/>
    <col min="8" max="8" width="13.50390625" style="0" customWidth="1"/>
    <col min="9" max="9" width="18.25390625" style="0" customWidth="1"/>
  </cols>
  <sheetData>
    <row r="1" spans="1:238" ht="19.5" customHeight="1">
      <c r="A1" s="129"/>
      <c r="B1" s="129"/>
      <c r="C1" s="129"/>
      <c r="D1" s="129"/>
      <c r="E1" s="129"/>
      <c r="F1" s="129"/>
      <c r="G1" s="129"/>
      <c r="H1" s="129"/>
      <c r="I1" s="129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</row>
    <row r="2" spans="1:9" ht="24" customHeight="1">
      <c r="A2" s="153" t="s">
        <v>120</v>
      </c>
      <c r="B2" s="153"/>
      <c r="C2" s="153"/>
      <c r="D2" s="153"/>
      <c r="E2" s="153"/>
      <c r="F2" s="153"/>
      <c r="G2" s="153"/>
      <c r="H2" s="153"/>
      <c r="I2" s="153"/>
    </row>
    <row r="3" spans="1:9" ht="24" customHeight="1">
      <c r="A3" s="1"/>
      <c r="B3" s="1"/>
      <c r="C3" s="1"/>
      <c r="D3" s="1"/>
      <c r="E3" s="1"/>
      <c r="F3" s="1"/>
      <c r="G3" s="1"/>
      <c r="H3" s="1"/>
      <c r="I3" s="1"/>
    </row>
    <row r="4" spans="1:9" ht="14.25">
      <c r="A4" s="131" t="s">
        <v>75</v>
      </c>
      <c r="B4" s="131"/>
      <c r="C4" s="131"/>
      <c r="D4" s="131"/>
      <c r="E4" s="131"/>
      <c r="F4" s="131"/>
      <c r="G4" s="131"/>
      <c r="H4" s="131"/>
      <c r="I4" s="131"/>
    </row>
    <row r="5" spans="1:9" ht="27.75" customHeight="1">
      <c r="A5" s="162" t="s">
        <v>121</v>
      </c>
      <c r="B5" s="163"/>
      <c r="C5" s="163"/>
      <c r="D5" s="154" t="s">
        <v>77</v>
      </c>
      <c r="E5" s="155"/>
      <c r="F5" s="156" t="s">
        <v>78</v>
      </c>
      <c r="G5" s="156"/>
      <c r="H5" s="156" t="s">
        <v>79</v>
      </c>
      <c r="I5" s="157"/>
    </row>
    <row r="6" spans="1:9" ht="27.75" customHeight="1">
      <c r="A6" s="164"/>
      <c r="B6" s="152"/>
      <c r="C6" s="152"/>
      <c r="D6" s="2" t="s">
        <v>82</v>
      </c>
      <c r="E6" s="3" t="s">
        <v>81</v>
      </c>
      <c r="F6" s="3" t="s">
        <v>83</v>
      </c>
      <c r="G6" s="3" t="s">
        <v>84</v>
      </c>
      <c r="H6" s="3" t="s">
        <v>83</v>
      </c>
      <c r="I6" s="38" t="s">
        <v>84</v>
      </c>
    </row>
    <row r="7" spans="1:9" ht="30" customHeight="1">
      <c r="A7" s="165" t="s">
        <v>122</v>
      </c>
      <c r="B7" s="166"/>
      <c r="C7" s="4" t="s">
        <v>123</v>
      </c>
      <c r="D7" s="5" t="s">
        <v>124</v>
      </c>
      <c r="E7" s="3">
        <v>308</v>
      </c>
      <c r="F7" s="6">
        <v>1240.46208</v>
      </c>
      <c r="G7" s="6">
        <v>382062.32064</v>
      </c>
      <c r="H7" s="6">
        <v>1287.4492800000003</v>
      </c>
      <c r="I7" s="39">
        <v>396534.3782400001</v>
      </c>
    </row>
    <row r="8" spans="1:9" ht="30" customHeight="1">
      <c r="A8" s="167"/>
      <c r="B8" s="168"/>
      <c r="C8" s="4" t="s">
        <v>125</v>
      </c>
      <c r="D8" s="5" t="s">
        <v>124</v>
      </c>
      <c r="E8" s="3">
        <v>690</v>
      </c>
      <c r="F8" s="6">
        <v>276.85152000000005</v>
      </c>
      <c r="G8" s="6">
        <v>191027.54880000005</v>
      </c>
      <c r="H8" s="6">
        <v>287.33832000000007</v>
      </c>
      <c r="I8" s="39">
        <v>198263.44080000004</v>
      </c>
    </row>
    <row r="9" spans="1:9" ht="30" customHeight="1">
      <c r="A9" s="167"/>
      <c r="B9" s="168"/>
      <c r="C9" s="4" t="s">
        <v>126</v>
      </c>
      <c r="D9" s="5" t="s">
        <v>91</v>
      </c>
      <c r="E9" s="3">
        <v>5500</v>
      </c>
      <c r="F9" s="6">
        <v>34.731840000000005</v>
      </c>
      <c r="G9" s="6">
        <v>191025.12000000002</v>
      </c>
      <c r="H9" s="6">
        <v>36.04744</v>
      </c>
      <c r="I9" s="39">
        <v>198260.92</v>
      </c>
    </row>
    <row r="10" spans="1:9" ht="30" customHeight="1">
      <c r="A10" s="167"/>
      <c r="B10" s="168"/>
      <c r="C10" s="4" t="s">
        <v>127</v>
      </c>
      <c r="D10" s="5" t="s">
        <v>91</v>
      </c>
      <c r="E10" s="3">
        <v>4500</v>
      </c>
      <c r="F10" s="6">
        <v>21.225600000000004</v>
      </c>
      <c r="G10" s="6">
        <v>95515.20000000001</v>
      </c>
      <c r="H10" s="6">
        <v>22.029600000000002</v>
      </c>
      <c r="I10" s="39">
        <v>99133.20000000001</v>
      </c>
    </row>
    <row r="11" spans="1:9" ht="30" customHeight="1">
      <c r="A11" s="167"/>
      <c r="B11" s="168"/>
      <c r="C11" s="5" t="s">
        <v>128</v>
      </c>
      <c r="D11" s="5" t="s">
        <v>91</v>
      </c>
      <c r="E11" s="3">
        <v>10000</v>
      </c>
      <c r="F11" s="6">
        <v>9.5568</v>
      </c>
      <c r="G11" s="6">
        <v>95568.00000000001</v>
      </c>
      <c r="H11" s="6">
        <v>9.918800000000001</v>
      </c>
      <c r="I11" s="39">
        <v>99188.00000000001</v>
      </c>
    </row>
    <row r="12" spans="1:238" ht="30" customHeight="1">
      <c r="A12" s="134" t="s">
        <v>116</v>
      </c>
      <c r="B12" s="134"/>
      <c r="C12" s="134"/>
      <c r="D12" s="158" t="s">
        <v>129</v>
      </c>
      <c r="E12" s="158"/>
      <c r="F12" s="6" t="s">
        <v>118</v>
      </c>
      <c r="G12" s="6">
        <v>955198.1894400001</v>
      </c>
      <c r="H12" s="6" t="s">
        <v>118</v>
      </c>
      <c r="I12" s="39">
        <v>991379.9390400003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</row>
    <row r="13" spans="1:9" ht="21" customHeight="1">
      <c r="A13" s="7" t="s">
        <v>130</v>
      </c>
      <c r="B13" s="8" t="s">
        <v>131</v>
      </c>
      <c r="C13" s="8"/>
      <c r="D13" s="8"/>
      <c r="E13" s="8"/>
      <c r="F13" s="9"/>
      <c r="G13" s="9"/>
      <c r="H13" s="19"/>
      <c r="I13" s="40"/>
    </row>
    <row r="14" spans="1:9" ht="21" customHeight="1">
      <c r="A14" s="20"/>
      <c r="B14" s="8" t="s">
        <v>132</v>
      </c>
      <c r="C14" s="8"/>
      <c r="D14" s="8"/>
      <c r="E14" s="8" t="s">
        <v>133</v>
      </c>
      <c r="F14" s="8"/>
      <c r="G14" s="8"/>
      <c r="H14" s="21"/>
      <c r="I14" s="41"/>
    </row>
    <row r="15" spans="1:9" ht="21" customHeight="1">
      <c r="A15" s="20"/>
      <c r="B15" s="159" t="s">
        <v>134</v>
      </c>
      <c r="C15" s="160"/>
      <c r="D15" s="8"/>
      <c r="E15" s="8" t="s">
        <v>135</v>
      </c>
      <c r="F15" s="8"/>
      <c r="G15" s="8"/>
      <c r="H15" s="21"/>
      <c r="I15" s="41"/>
    </row>
    <row r="16" spans="1:9" ht="21" customHeight="1">
      <c r="A16" s="20"/>
      <c r="B16" s="8" t="s">
        <v>136</v>
      </c>
      <c r="C16" s="8"/>
      <c r="D16" s="8"/>
      <c r="E16" s="8" t="s">
        <v>137</v>
      </c>
      <c r="F16" s="8"/>
      <c r="G16" s="8"/>
      <c r="H16" s="21"/>
      <c r="I16" s="41"/>
    </row>
    <row r="17" spans="1:9" ht="21" customHeight="1">
      <c r="A17" s="20"/>
      <c r="B17" s="161" t="s">
        <v>138</v>
      </c>
      <c r="C17" s="161"/>
      <c r="D17" s="8"/>
      <c r="E17" s="8" t="s">
        <v>139</v>
      </c>
      <c r="F17" s="8"/>
      <c r="G17" s="8"/>
      <c r="H17" s="21"/>
      <c r="I17" s="41"/>
    </row>
    <row r="18" spans="1:9" ht="21" customHeight="1">
      <c r="A18" s="20"/>
      <c r="B18" s="8" t="s">
        <v>140</v>
      </c>
      <c r="C18" s="8"/>
      <c r="D18" s="8"/>
      <c r="E18" s="8" t="s">
        <v>141</v>
      </c>
      <c r="F18" s="8"/>
      <c r="G18" s="8"/>
      <c r="H18" s="21"/>
      <c r="I18" s="41"/>
    </row>
    <row r="19" spans="1:9" ht="21" customHeight="1">
      <c r="A19" s="20"/>
      <c r="B19" s="8" t="s">
        <v>142</v>
      </c>
      <c r="C19" s="8"/>
      <c r="D19" s="8"/>
      <c r="E19" s="8"/>
      <c r="F19" s="8"/>
      <c r="G19" s="8"/>
      <c r="H19" s="21"/>
      <c r="I19" s="41"/>
    </row>
    <row r="20" spans="1:15" ht="21" customHeight="1">
      <c r="A20" s="20"/>
      <c r="B20" s="8" t="s">
        <v>143</v>
      </c>
      <c r="C20" s="8"/>
      <c r="D20" s="8"/>
      <c r="E20" s="22"/>
      <c r="F20" s="23"/>
      <c r="G20" s="23"/>
      <c r="H20" s="24"/>
      <c r="I20" s="42"/>
      <c r="J20" s="43"/>
      <c r="K20" s="43"/>
      <c r="L20" s="43"/>
      <c r="M20" s="43"/>
      <c r="N20" s="43"/>
      <c r="O20" s="43"/>
    </row>
    <row r="21" spans="1:15" ht="21" customHeight="1">
      <c r="A21" s="20"/>
      <c r="B21" s="25" t="s">
        <v>144</v>
      </c>
      <c r="C21" s="26"/>
      <c r="D21" s="27"/>
      <c r="E21" s="28"/>
      <c r="F21" s="23"/>
      <c r="G21" s="23"/>
      <c r="H21" s="24"/>
      <c r="I21" s="42"/>
      <c r="J21" s="43"/>
      <c r="K21" s="43"/>
      <c r="L21" s="43"/>
      <c r="M21" s="43"/>
      <c r="N21" s="43"/>
      <c r="O21" s="43"/>
    </row>
    <row r="22" spans="1:15" ht="21" customHeight="1">
      <c r="A22" s="20"/>
      <c r="B22" s="8" t="s">
        <v>145</v>
      </c>
      <c r="C22" s="8"/>
      <c r="D22" s="8"/>
      <c r="E22" s="22"/>
      <c r="F22" s="29"/>
      <c r="G22" s="29"/>
      <c r="H22" s="24"/>
      <c r="I22" s="41"/>
      <c r="J22" s="43"/>
      <c r="K22" s="43"/>
      <c r="L22" s="43"/>
      <c r="M22" s="43"/>
      <c r="N22" s="43"/>
      <c r="O22" s="43"/>
    </row>
    <row r="23" spans="1:15" ht="21" customHeight="1">
      <c r="A23" s="20"/>
      <c r="B23" s="25" t="s">
        <v>146</v>
      </c>
      <c r="C23" s="26"/>
      <c r="D23" s="27"/>
      <c r="E23" s="28"/>
      <c r="F23" s="29"/>
      <c r="G23" s="29"/>
      <c r="H23" s="24"/>
      <c r="I23" s="41"/>
      <c r="J23" s="43"/>
      <c r="K23" s="43"/>
      <c r="L23" s="43"/>
      <c r="M23" s="43"/>
      <c r="N23" s="43"/>
      <c r="O23" s="43"/>
    </row>
    <row r="24" spans="1:15" ht="21" customHeight="1">
      <c r="A24" s="20"/>
      <c r="B24" s="8" t="s">
        <v>147</v>
      </c>
      <c r="C24" s="8"/>
      <c r="D24" s="8"/>
      <c r="E24" s="8"/>
      <c r="F24" s="29"/>
      <c r="G24" s="29"/>
      <c r="H24" s="24"/>
      <c r="I24" s="41"/>
      <c r="J24" s="43"/>
      <c r="K24" s="43"/>
      <c r="L24" s="43"/>
      <c r="M24" s="43"/>
      <c r="N24" s="43"/>
      <c r="O24" s="43"/>
    </row>
    <row r="25" spans="1:15" ht="21" customHeight="1">
      <c r="A25" s="20"/>
      <c r="B25" s="30" t="s">
        <v>148</v>
      </c>
      <c r="C25" s="30"/>
      <c r="D25" s="30"/>
      <c r="E25" s="28"/>
      <c r="F25" s="29"/>
      <c r="G25" s="29"/>
      <c r="H25" s="24"/>
      <c r="I25" s="41"/>
      <c r="J25" s="44"/>
      <c r="K25" s="44"/>
      <c r="L25" s="44"/>
      <c r="M25" s="44"/>
      <c r="N25" s="44"/>
      <c r="O25" s="44"/>
    </row>
    <row r="26" spans="1:9" ht="21" customHeight="1">
      <c r="A26" s="20"/>
      <c r="B26" s="8" t="s">
        <v>149</v>
      </c>
      <c r="C26" s="8"/>
      <c r="D26" s="8"/>
      <c r="E26" s="8"/>
      <c r="F26" s="8"/>
      <c r="G26" s="8"/>
      <c r="H26" s="21"/>
      <c r="I26" s="41"/>
    </row>
    <row r="27" spans="1:9" ht="21" customHeight="1">
      <c r="A27" s="20"/>
      <c r="B27" s="8" t="s">
        <v>150</v>
      </c>
      <c r="C27" s="8"/>
      <c r="D27" s="8"/>
      <c r="E27" s="8"/>
      <c r="F27" s="8"/>
      <c r="G27" s="8"/>
      <c r="H27" s="21"/>
      <c r="I27" s="41"/>
    </row>
    <row r="28" spans="1:9" ht="21" customHeight="1">
      <c r="A28" s="31"/>
      <c r="B28" s="8" t="s">
        <v>151</v>
      </c>
      <c r="C28" s="32"/>
      <c r="D28" s="32"/>
      <c r="E28" s="32"/>
      <c r="F28" s="32"/>
      <c r="G28" s="32"/>
      <c r="H28" s="33"/>
      <c r="I28" s="47"/>
    </row>
    <row r="29" spans="1:9" ht="21" customHeight="1">
      <c r="A29" s="34"/>
      <c r="B29" s="35" t="s">
        <v>152</v>
      </c>
      <c r="C29" s="35"/>
      <c r="D29" s="35"/>
      <c r="E29" s="35"/>
      <c r="F29" s="35"/>
      <c r="G29" s="35"/>
      <c r="H29" s="36"/>
      <c r="I29" s="48"/>
    </row>
    <row r="30" spans="1:7" ht="14.25">
      <c r="A30" s="24"/>
      <c r="B30" s="24"/>
      <c r="C30" s="24"/>
      <c r="D30" s="24"/>
      <c r="E30" s="24"/>
      <c r="F30" s="24"/>
      <c r="G30" s="24"/>
    </row>
    <row r="31" spans="1:7" ht="14.25">
      <c r="A31" s="24"/>
      <c r="B31" s="24"/>
      <c r="C31" s="24"/>
      <c r="D31" s="24"/>
      <c r="E31" s="24"/>
      <c r="F31" s="24"/>
      <c r="G31" s="24"/>
    </row>
    <row r="32" spans="1:7" ht="14.25">
      <c r="A32" s="24"/>
      <c r="B32" s="24"/>
      <c r="C32" s="24"/>
      <c r="D32" s="24"/>
      <c r="E32" s="24"/>
      <c r="F32" s="24"/>
      <c r="G32" s="24"/>
    </row>
  </sheetData>
  <sheetProtection/>
  <mergeCells count="12">
    <mergeCell ref="A7:B11"/>
    <mergeCell ref="A12:C12"/>
    <mergeCell ref="D12:E12"/>
    <mergeCell ref="B15:C15"/>
    <mergeCell ref="B17:C17"/>
    <mergeCell ref="A1:I1"/>
    <mergeCell ref="A2:I2"/>
    <mergeCell ref="A4:I4"/>
    <mergeCell ref="D5:E5"/>
    <mergeCell ref="F5:G5"/>
    <mergeCell ref="H5:I5"/>
    <mergeCell ref="A5:C6"/>
  </mergeCells>
  <printOptions horizontalCentered="1"/>
  <pageMargins left="0.6" right="0.16111111111111112" top="0.5944444444444444" bottom="0.20069444444444445" header="0.28" footer="0.200694444444444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陈铖武L</cp:lastModifiedBy>
  <cp:lastPrinted>2020-12-29T03:34:13Z</cp:lastPrinted>
  <dcterms:created xsi:type="dcterms:W3CDTF">2015-09-10T08:39:04Z</dcterms:created>
  <dcterms:modified xsi:type="dcterms:W3CDTF">2020-12-29T07:08:58Z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KSORubyTemplateID">
    <vt:lpwstr>11</vt:lpwstr>
  </property>
</Properties>
</file>