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附件一" sheetId="1" state="hidden" r:id="rId1"/>
    <sheet name="惠州市2008-2015年土地增值税扣除项目金额标准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<sst xmlns="http://schemas.openxmlformats.org/spreadsheetml/2006/main" count="571" uniqueCount="168">
  <si>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</si>
  <si>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</si>
  <si>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</si>
  <si>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</si>
  <si>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</si>
  <si>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</si>
  <si>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</si>
  <si>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</si>
  <si>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</si>
  <si>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</si>
  <si>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</si>
  <si>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</si>
  <si>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</si>
  <si>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</si>
  <si>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</si>
  <si>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</si>
  <si>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</si>
  <si>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</si>
  <si>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</si>
  <si>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</si>
  <si>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</si>
  <si>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</si>
  <si>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</si>
  <si>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</si>
  <si>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</si>
  <si>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</si>
  <si>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</si>
  <si>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</si>
  <si>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</si>
  <si>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</si>
  <si>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</si>
  <si>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</si>
  <si>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</si>
  <si>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</si>
  <si>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</si>
  <si>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</si>
  <si>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</si>
  <si>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</si>
  <si>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</si>
  <si>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</si>
  <si>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</si>
  <si>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</si>
  <si>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</si>
  <si>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</si>
  <si>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</si>
  <si>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</si>
  <si>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</si>
  <si>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</si>
  <si>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</si>
  <si>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</si>
  <si>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</si>
  <si>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</si>
  <si>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</si>
  <si>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</si>
  <si>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</si>
  <si>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</si>
  <si>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</si>
  <si>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</si>
  <si>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</si>
  <si>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</si>
  <si>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</si>
  <si>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</si>
  <si>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</si>
  <si>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</si>
  <si>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</si>
  <si>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</si>
  <si>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</si>
  <si>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惠州市2008-2015年土地增值税扣除项目金额标准</t>
  </si>
  <si>
    <t>模块名称</t>
  </si>
  <si>
    <t>~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</si>
  <si>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</si>
  <si>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含外立面、屋面保温隔热装饰和公共区（大堂、电梯前室、楼梯间）装修，户内按毛坯标准：墙面、地面、天面砂浆抹平、门（入户、防火、其他）、铝合金门窗、护栏，配电箱、弱电箱（网络、电讯、有线电视）、智能化、消防设施、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</si>
  <si>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</si>
  <si>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含外立面、屋面保温隔热装饰和公共部位（大堂、电梯前室、楼梯间）装修；户内毛坯：墙面、地面、天面砂浆抹平、门（入户、防火、其他）、铝合金门窗、护栏、配电箱、弱电箱（网络、电讯、有线电视）、智能化、防雷、消防设施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</si>
  <si>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1、按装修部分的建筑面积计，中等装修标准；2、装修标准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</si>
  <si>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1、除注明外按各模块占地面积计；2、高低压配电中的高压电缆按直埋方式考虑，电缆保护管为塑料保护管，并综合考虑路面或人行道的拆除及修复；高压电缆直径为3*300 mm²，按电缆累计总长度以m计算；3、室外小区道路(含排水管）按道路占地面积计算；4、室外泳池含设备，按设计储水体积计；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</si>
  <si>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</si>
  <si>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</si>
  <si>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</si>
  <si>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</si>
  <si>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</si>
  <si>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</si>
  <si>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</si>
  <si>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</si>
  <si>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</si>
  <si>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</si>
  <si>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</si>
  <si>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</si>
  <si>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</si>
  <si>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</si>
  <si>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</si>
  <si>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</si>
  <si>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</si>
  <si>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</si>
  <si>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</si>
  <si>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</si>
  <si>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</si>
  <si>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</si>
  <si>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</si>
  <si>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</si>
  <si>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</si>
  <si>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</si>
  <si>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</si>
  <si>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</si>
  <si>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</si>
  <si>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</si>
  <si>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</si>
  <si>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铝扣板天花</t>
  </si>
  <si>
    <t>墙面砖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</si>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</sst>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56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0"/>
      <color indexed="8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9"/>
      <name val="新宋体"/>
      <family val="3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255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textRotation="255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textRotation="255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 textRotation="255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5" fillId="0" borderId="22" xfId="0" applyNumberFormat="1" applyFont="1" applyFill="1" applyBorder="1" applyAlignment="1">
      <alignment horizontal="center" vertical="center" textRotation="255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0" fontId="14" fillId="0" borderId="2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21" customHeight="1"/>
  <cols>
    <col min="1" max="1" width="4.125" style="47" customWidth="1"/>
    <col min="2" max="2" width="5.75390625" style="48" customWidth="1"/>
    <col min="3" max="3" width="9.75390625" style="48" customWidth="1"/>
    <col min="4" max="4" width="18.75390625" style="48" customWidth="1"/>
    <col min="5" max="12" width="8.50390625" style="47" customWidth="1"/>
    <col min="13" max="13" width="86.625" style="47" customWidth="1"/>
    <col min="14" max="236" width="9.00390625" style="44" customWidth="1"/>
  </cols>
  <sheetData>
    <row r="1" spans="1:13" ht="34.5" customHeight="1">
      <c r="A1" s="49" t="s">
        <v>0</v>
      </c>
      <c r="B1" s="49"/>
      <c r="C1" s="50" t="s">
        <v>1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45" customFormat="1" ht="18" customHeight="1">
      <c r="A2" s="51" t="s">
        <v>2</v>
      </c>
      <c r="B2" s="52" t="s">
        <v>3</v>
      </c>
      <c r="C2" s="51"/>
      <c r="D2" s="51"/>
      <c r="E2" s="53" t="s">
        <v>4</v>
      </c>
      <c r="F2" s="54"/>
      <c r="G2" s="54"/>
      <c r="H2" s="54"/>
      <c r="I2" s="54"/>
      <c r="J2" s="54"/>
      <c r="K2" s="54"/>
      <c r="L2" s="54"/>
      <c r="M2" s="53" t="s">
        <v>5</v>
      </c>
    </row>
    <row r="3" spans="1:13" s="45" customFormat="1" ht="21" customHeight="1">
      <c r="A3" s="51"/>
      <c r="B3" s="52"/>
      <c r="C3" s="54"/>
      <c r="D3" s="54"/>
      <c r="E3" s="53">
        <v>2008</v>
      </c>
      <c r="F3" s="54">
        <v>2009</v>
      </c>
      <c r="G3" s="54">
        <v>2010</v>
      </c>
      <c r="H3" s="54">
        <v>2011</v>
      </c>
      <c r="I3" s="54">
        <v>2012</v>
      </c>
      <c r="J3" s="54">
        <v>2013</v>
      </c>
      <c r="K3" s="54">
        <v>2014</v>
      </c>
      <c r="L3" s="54">
        <v>2015</v>
      </c>
      <c r="M3" s="92"/>
    </row>
    <row r="4" spans="1:13" s="46" customFormat="1" ht="18" customHeight="1">
      <c r="A4" s="56" t="s">
        <v>6</v>
      </c>
      <c r="B4" s="57" t="s">
        <v>7</v>
      </c>
      <c r="C4" s="58" t="s">
        <v>8</v>
      </c>
      <c r="D4" s="58"/>
      <c r="E4" s="103">
        <f aca="true" t="shared" si="0" ref="E4:E38">K4*0.888</f>
        <v>89.47854299999999</v>
      </c>
      <c r="F4" s="103">
        <f aca="true" t="shared" si="1" ref="F4:F38">K4*0.895</f>
        <v>90.18389187499999</v>
      </c>
      <c r="G4" s="103">
        <f aca="true" t="shared" si="2" ref="G4:G38">K4*0.942</f>
        <v>94.91980574999998</v>
      </c>
      <c r="H4" s="103">
        <f aca="true" t="shared" si="3" ref="H4:H38">K4*0.977</f>
        <v>98.44655012499997</v>
      </c>
      <c r="I4" s="103">
        <f aca="true" t="shared" si="4" ref="I4:I38">K4*0.96</f>
        <v>96.73355999999998</v>
      </c>
      <c r="J4" s="103">
        <f aca="true" t="shared" si="5" ref="J4:J38">K4*0.993</f>
        <v>100.05877612499998</v>
      </c>
      <c r="K4" s="103">
        <f>'惠州市2008-2015年土地增值税扣除项目金额标准'!Y4*0.95</f>
        <v>100.76412499999998</v>
      </c>
      <c r="L4" s="103">
        <f aca="true" t="shared" si="6" ref="L4:L38">K4*0.981</f>
        <v>98.84960662499998</v>
      </c>
      <c r="M4" s="93" t="s">
        <v>9</v>
      </c>
    </row>
    <row r="5" spans="1:13" s="46" customFormat="1" ht="18" customHeight="1">
      <c r="A5" s="56"/>
      <c r="B5" s="57"/>
      <c r="C5" s="58" t="s">
        <v>10</v>
      </c>
      <c r="D5" s="58" t="s">
        <v>11</v>
      </c>
      <c r="E5" s="103">
        <f t="shared" si="0"/>
        <v>104.18459999999999</v>
      </c>
      <c r="F5" s="103">
        <f t="shared" si="1"/>
        <v>105.00587499999999</v>
      </c>
      <c r="G5" s="103">
        <f t="shared" si="2"/>
        <v>110.52014999999999</v>
      </c>
      <c r="H5" s="103">
        <f t="shared" si="3"/>
        <v>114.62652499999999</v>
      </c>
      <c r="I5" s="103">
        <f t="shared" si="4"/>
        <v>112.63199999999999</v>
      </c>
      <c r="J5" s="103">
        <f t="shared" si="5"/>
        <v>116.50372499999999</v>
      </c>
      <c r="K5" s="103">
        <f>'惠州市2008-2015年土地增值税扣除项目金额标准'!Y5*0.95</f>
        <v>117.32499999999999</v>
      </c>
      <c r="L5" s="103">
        <f t="shared" si="6"/>
        <v>115.09582499999999</v>
      </c>
      <c r="M5" s="94"/>
    </row>
    <row r="6" spans="1:13" s="46" customFormat="1" ht="18" customHeight="1">
      <c r="A6" s="56"/>
      <c r="B6" s="57"/>
      <c r="C6" s="58"/>
      <c r="D6" s="58" t="s">
        <v>12</v>
      </c>
      <c r="E6" s="103">
        <f t="shared" si="0"/>
        <v>124.45651889999998</v>
      </c>
      <c r="F6" s="103">
        <f t="shared" si="1"/>
        <v>125.43759506249998</v>
      </c>
      <c r="G6" s="103">
        <f t="shared" si="2"/>
        <v>132.02482072499998</v>
      </c>
      <c r="H6" s="103">
        <f t="shared" si="3"/>
        <v>136.93020153749998</v>
      </c>
      <c r="I6" s="103">
        <f t="shared" si="4"/>
        <v>134.54758799999996</v>
      </c>
      <c r="J6" s="103">
        <f t="shared" si="5"/>
        <v>139.1726613375</v>
      </c>
      <c r="K6" s="103">
        <f>'惠州市2008-2015年土地增值税扣除项目金额标准'!Y6*0.95</f>
        <v>140.15373749999998</v>
      </c>
      <c r="L6" s="103">
        <f t="shared" si="6"/>
        <v>137.49081648749998</v>
      </c>
      <c r="M6" s="94"/>
    </row>
    <row r="7" spans="1:13" s="46" customFormat="1" ht="18" customHeight="1">
      <c r="A7" s="56"/>
      <c r="B7" s="57"/>
      <c r="C7" s="58"/>
      <c r="D7" s="58" t="s">
        <v>13</v>
      </c>
      <c r="E7" s="103">
        <f t="shared" si="0"/>
        <v>167.56890779999998</v>
      </c>
      <c r="F7" s="103">
        <f t="shared" si="1"/>
        <v>168.88983387499997</v>
      </c>
      <c r="G7" s="103">
        <f t="shared" si="2"/>
        <v>177.75890894999995</v>
      </c>
      <c r="H7" s="103">
        <f t="shared" si="3"/>
        <v>184.36353932499995</v>
      </c>
      <c r="I7" s="103">
        <f t="shared" si="4"/>
        <v>181.15557599999997</v>
      </c>
      <c r="J7" s="103">
        <f t="shared" si="5"/>
        <v>187.38279892499997</v>
      </c>
      <c r="K7" s="103">
        <f>'惠州市2008-2015年土地增值税扣除项目金额标准'!Y7*0.95</f>
        <v>188.70372499999996</v>
      </c>
      <c r="L7" s="103">
        <f t="shared" si="6"/>
        <v>185.11835422499996</v>
      </c>
      <c r="M7" s="94"/>
    </row>
    <row r="8" spans="1:13" s="46" customFormat="1" ht="18" customHeight="1">
      <c r="A8" s="56"/>
      <c r="B8" s="63" t="s">
        <v>14</v>
      </c>
      <c r="C8" s="64" t="s">
        <v>15</v>
      </c>
      <c r="D8" s="64"/>
      <c r="E8" s="103">
        <f t="shared" si="0"/>
        <v>2258.1130488</v>
      </c>
      <c r="F8" s="103">
        <f t="shared" si="1"/>
        <v>2275.9134894999997</v>
      </c>
      <c r="G8" s="103">
        <f t="shared" si="2"/>
        <v>2395.4307341999997</v>
      </c>
      <c r="H8" s="103">
        <f t="shared" si="3"/>
        <v>2484.4329377</v>
      </c>
      <c r="I8" s="103">
        <f t="shared" si="4"/>
        <v>2441.2032959999997</v>
      </c>
      <c r="J8" s="103">
        <f t="shared" si="5"/>
        <v>2525.1196593</v>
      </c>
      <c r="K8" s="103">
        <f>'惠州市2008-2015年土地增值税扣除项目金额标准'!Y8*0.95</f>
        <v>2542.9201</v>
      </c>
      <c r="L8" s="103">
        <f t="shared" si="6"/>
        <v>2494.6046180999997</v>
      </c>
      <c r="M8" s="93" t="s">
        <v>16</v>
      </c>
    </row>
    <row r="9" spans="1:13" s="46" customFormat="1" ht="18" customHeight="1">
      <c r="A9" s="56"/>
      <c r="B9" s="63"/>
      <c r="C9" s="58" t="s">
        <v>17</v>
      </c>
      <c r="D9" s="58"/>
      <c r="E9" s="103">
        <f t="shared" si="0"/>
        <v>2215.0006599</v>
      </c>
      <c r="F9" s="103">
        <f t="shared" si="1"/>
        <v>2232.4612506875</v>
      </c>
      <c r="G9" s="103">
        <f t="shared" si="2"/>
        <v>2349.6966459749997</v>
      </c>
      <c r="H9" s="103">
        <f t="shared" si="3"/>
        <v>2436.9995999125</v>
      </c>
      <c r="I9" s="103">
        <f t="shared" si="4"/>
        <v>2394.5953079999995</v>
      </c>
      <c r="J9" s="103">
        <f t="shared" si="5"/>
        <v>2476.9095217124996</v>
      </c>
      <c r="K9" s="103">
        <f>'惠州市2008-2015年土地增值税扣除项目金额标准'!Y9*0.95</f>
        <v>2494.3701125</v>
      </c>
      <c r="L9" s="103">
        <f t="shared" si="6"/>
        <v>2446.9770803624997</v>
      </c>
      <c r="M9" s="94"/>
    </row>
    <row r="10" spans="1:13" s="46" customFormat="1" ht="18" customHeight="1">
      <c r="A10" s="56"/>
      <c r="B10" s="63"/>
      <c r="C10" s="66" t="s">
        <v>18</v>
      </c>
      <c r="D10" s="66"/>
      <c r="E10" s="103">
        <f t="shared" si="0"/>
        <v>2396.3980697999996</v>
      </c>
      <c r="F10" s="103">
        <f t="shared" si="1"/>
        <v>2415.2885951249996</v>
      </c>
      <c r="G10" s="103">
        <f t="shared" si="2"/>
        <v>2542.1249794499995</v>
      </c>
      <c r="H10" s="103">
        <f t="shared" si="3"/>
        <v>2636.5776060749995</v>
      </c>
      <c r="I10" s="103">
        <f t="shared" si="4"/>
        <v>2590.7006159999996</v>
      </c>
      <c r="J10" s="103">
        <f t="shared" si="5"/>
        <v>2679.7559496749996</v>
      </c>
      <c r="K10" s="103">
        <f>'惠州市2008-2015年土地增值税扣除项目金额标准'!Y10*0.95</f>
        <v>2698.6464749999996</v>
      </c>
      <c r="L10" s="103">
        <f t="shared" si="6"/>
        <v>2647.3721919749996</v>
      </c>
      <c r="M10" s="94"/>
    </row>
    <row r="11" spans="1:13" s="46" customFormat="1" ht="18" customHeight="1">
      <c r="A11" s="56"/>
      <c r="B11" s="57"/>
      <c r="C11" s="58" t="s">
        <v>19</v>
      </c>
      <c r="D11" s="58"/>
      <c r="E11" s="103">
        <f t="shared" si="0"/>
        <v>1027.3763619</v>
      </c>
      <c r="F11" s="103">
        <f t="shared" si="1"/>
        <v>1035.4750494374998</v>
      </c>
      <c r="G11" s="103">
        <f t="shared" si="2"/>
        <v>1089.8519514749999</v>
      </c>
      <c r="H11" s="103">
        <f t="shared" si="3"/>
        <v>1130.3453891625</v>
      </c>
      <c r="I11" s="103">
        <f t="shared" si="4"/>
        <v>1110.6771479999998</v>
      </c>
      <c r="J11" s="103">
        <f t="shared" si="5"/>
        <v>1148.8566749625</v>
      </c>
      <c r="K11" s="103">
        <f>'惠州市2008-2015年土地增值税扣除项目金额标准'!Y11*0.95</f>
        <v>1156.9553624999999</v>
      </c>
      <c r="L11" s="103">
        <f t="shared" si="6"/>
        <v>1134.9732106124998</v>
      </c>
      <c r="M11" s="93" t="s">
        <v>20</v>
      </c>
    </row>
    <row r="12" spans="1:13" s="46" customFormat="1" ht="18" customHeight="1">
      <c r="A12" s="56"/>
      <c r="B12" s="68" t="s">
        <v>21</v>
      </c>
      <c r="C12" s="64" t="s">
        <v>22</v>
      </c>
      <c r="D12" s="64" t="s">
        <v>23</v>
      </c>
      <c r="E12" s="103">
        <f t="shared" si="0"/>
        <v>1652.0992802999997</v>
      </c>
      <c r="F12" s="103">
        <f t="shared" si="1"/>
        <v>1665.1225854374995</v>
      </c>
      <c r="G12" s="103">
        <f t="shared" si="2"/>
        <v>1752.5647770749995</v>
      </c>
      <c r="H12" s="103">
        <f t="shared" si="3"/>
        <v>1817.6813027624994</v>
      </c>
      <c r="I12" s="103">
        <f t="shared" si="4"/>
        <v>1786.0532759999994</v>
      </c>
      <c r="J12" s="103">
        <f t="shared" si="5"/>
        <v>1847.4488573624994</v>
      </c>
      <c r="K12" s="103">
        <f>'惠州市2008-2015年土地增值税扣除项目金额标准'!Y12*0.95</f>
        <v>1860.4721624999995</v>
      </c>
      <c r="L12" s="103">
        <f t="shared" si="6"/>
        <v>1825.1231914124994</v>
      </c>
      <c r="M12" s="98" t="s">
        <v>24</v>
      </c>
    </row>
    <row r="13" spans="1:13" s="46" customFormat="1" ht="18" customHeight="1">
      <c r="A13" s="56"/>
      <c r="B13" s="68"/>
      <c r="C13" s="58"/>
      <c r="D13" s="58" t="s">
        <v>25</v>
      </c>
      <c r="E13" s="103">
        <f t="shared" si="0"/>
        <v>1862.7805769999998</v>
      </c>
      <c r="F13" s="103">
        <f t="shared" si="1"/>
        <v>1877.4646581249997</v>
      </c>
      <c r="G13" s="103">
        <f t="shared" si="2"/>
        <v>1976.0577742499995</v>
      </c>
      <c r="H13" s="103">
        <f t="shared" si="3"/>
        <v>2049.4781798749996</v>
      </c>
      <c r="I13" s="103">
        <f t="shared" si="4"/>
        <v>2013.8168399999995</v>
      </c>
      <c r="J13" s="103">
        <f t="shared" si="5"/>
        <v>2083.0417938749997</v>
      </c>
      <c r="K13" s="103">
        <f>'惠州市2008-2015年土地增值税扣除项目金额标准'!Y13*0.95</f>
        <v>2097.7258749999996</v>
      </c>
      <c r="L13" s="103">
        <f t="shared" si="6"/>
        <v>2057.8690833749997</v>
      </c>
      <c r="M13" s="99"/>
    </row>
    <row r="14" spans="1:13" s="46" customFormat="1" ht="18" customHeight="1">
      <c r="A14" s="56"/>
      <c r="B14" s="68"/>
      <c r="C14" s="58" t="s">
        <v>26</v>
      </c>
      <c r="D14" s="58"/>
      <c r="E14" s="103">
        <f t="shared" si="0"/>
        <v>1799.3321555999999</v>
      </c>
      <c r="F14" s="103">
        <f t="shared" si="1"/>
        <v>1813.5160802499997</v>
      </c>
      <c r="G14" s="103">
        <f t="shared" si="2"/>
        <v>1908.7510028999998</v>
      </c>
      <c r="H14" s="103">
        <f t="shared" si="3"/>
        <v>1979.6706261499996</v>
      </c>
      <c r="I14" s="103">
        <f t="shared" si="4"/>
        <v>1945.2239519999996</v>
      </c>
      <c r="J14" s="103">
        <f t="shared" si="5"/>
        <v>2012.0910253499997</v>
      </c>
      <c r="K14" s="103">
        <f>'惠州市2008-2015年土地增值税扣除项目金额标准'!Y14*0.95</f>
        <v>2026.2749499999998</v>
      </c>
      <c r="L14" s="103">
        <f t="shared" si="6"/>
        <v>1987.7757259499997</v>
      </c>
      <c r="M14" s="99"/>
    </row>
    <row r="15" spans="1:13" s="46" customFormat="1" ht="18" customHeight="1">
      <c r="A15" s="56"/>
      <c r="B15" s="68"/>
      <c r="C15" s="58" t="s">
        <v>27</v>
      </c>
      <c r="D15" s="58"/>
      <c r="E15" s="103">
        <f t="shared" si="0"/>
        <v>1607.3600087999998</v>
      </c>
      <c r="F15" s="103">
        <f t="shared" si="1"/>
        <v>1620.0306394999998</v>
      </c>
      <c r="G15" s="103">
        <f t="shared" si="2"/>
        <v>1705.1048741999996</v>
      </c>
      <c r="H15" s="103">
        <f t="shared" si="3"/>
        <v>1768.4580276999995</v>
      </c>
      <c r="I15" s="103">
        <f t="shared" si="4"/>
        <v>1737.6864959999996</v>
      </c>
      <c r="J15" s="103">
        <f t="shared" si="5"/>
        <v>1797.4194692999997</v>
      </c>
      <c r="K15" s="103">
        <f>'惠州市2008-2015年土地增值税扣除项目金额标准'!Y15*0.95</f>
        <v>1810.0900999999997</v>
      </c>
      <c r="L15" s="103">
        <f t="shared" si="6"/>
        <v>1775.6983880999996</v>
      </c>
      <c r="M15" s="99"/>
    </row>
    <row r="16" spans="1:13" s="46" customFormat="1" ht="18" customHeight="1">
      <c r="A16" s="56"/>
      <c r="B16" s="68"/>
      <c r="C16" s="58" t="s">
        <v>28</v>
      </c>
      <c r="D16" s="58" t="s">
        <v>29</v>
      </c>
      <c r="E16" s="103">
        <f t="shared" si="0"/>
        <v>1342.1781449999999</v>
      </c>
      <c r="F16" s="103">
        <f t="shared" si="1"/>
        <v>1352.7583781249998</v>
      </c>
      <c r="G16" s="103">
        <f t="shared" si="2"/>
        <v>1423.7970862499997</v>
      </c>
      <c r="H16" s="103">
        <f t="shared" si="3"/>
        <v>1476.6982518749996</v>
      </c>
      <c r="I16" s="103">
        <f t="shared" si="4"/>
        <v>1451.0033999999996</v>
      </c>
      <c r="J16" s="103">
        <f t="shared" si="5"/>
        <v>1500.8816418749998</v>
      </c>
      <c r="K16" s="103">
        <f>'惠州市2008-2015年土地增值税扣除项目金额标准'!Y16*0.95</f>
        <v>1511.4618749999997</v>
      </c>
      <c r="L16" s="103">
        <f t="shared" si="6"/>
        <v>1482.7440993749997</v>
      </c>
      <c r="M16" s="99"/>
    </row>
    <row r="17" spans="1:13" s="46" customFormat="1" ht="18" customHeight="1">
      <c r="A17" s="56"/>
      <c r="B17" s="68"/>
      <c r="C17" s="58"/>
      <c r="D17" s="58" t="s">
        <v>30</v>
      </c>
      <c r="E17" s="104">
        <f t="shared" si="0"/>
        <v>1379.9055524939997</v>
      </c>
      <c r="F17" s="104">
        <f t="shared" si="1"/>
        <v>1390.7831863537497</v>
      </c>
      <c r="G17" s="104">
        <f t="shared" si="2"/>
        <v>1463.8187279834995</v>
      </c>
      <c r="H17" s="104">
        <f t="shared" si="3"/>
        <v>1518.2068972822497</v>
      </c>
      <c r="I17" s="104">
        <f t="shared" si="4"/>
        <v>1491.7897864799995</v>
      </c>
      <c r="J17" s="104">
        <f t="shared" si="5"/>
        <v>1543.0700603902496</v>
      </c>
      <c r="K17" s="104">
        <f>'惠州市2008-2015年土地增值税扣除项目金额标准'!Y17*0.95</f>
        <v>1553.9476942499996</v>
      </c>
      <c r="L17" s="104">
        <f t="shared" si="6"/>
        <v>1524.4226880592496</v>
      </c>
      <c r="M17" s="99"/>
    </row>
    <row r="18" spans="1:13" s="46" customFormat="1" ht="18" customHeight="1">
      <c r="A18" s="56"/>
      <c r="B18" s="68"/>
      <c r="C18" s="58"/>
      <c r="D18" s="58" t="s">
        <v>31</v>
      </c>
      <c r="E18" s="104">
        <f t="shared" si="0"/>
        <v>1422.147559203</v>
      </c>
      <c r="F18" s="104">
        <f t="shared" si="1"/>
        <v>1433.3581818543748</v>
      </c>
      <c r="G18" s="104">
        <f t="shared" si="2"/>
        <v>1508.6295053707497</v>
      </c>
      <c r="H18" s="104">
        <f t="shared" si="3"/>
        <v>1564.6826186276246</v>
      </c>
      <c r="I18" s="104">
        <f t="shared" si="4"/>
        <v>1537.4568207599998</v>
      </c>
      <c r="J18" s="104">
        <f t="shared" si="5"/>
        <v>1590.3068989736248</v>
      </c>
      <c r="K18" s="104">
        <f>'惠州市2008-2015年土地增值税扣除项目金额标准'!Y18*0.95</f>
        <v>1601.5175216249997</v>
      </c>
      <c r="L18" s="104">
        <f t="shared" si="6"/>
        <v>1571.0886887141248</v>
      </c>
      <c r="M18" s="99"/>
    </row>
    <row r="19" spans="1:13" s="46" customFormat="1" ht="18" customHeight="1">
      <c r="A19" s="56"/>
      <c r="B19" s="68"/>
      <c r="C19" s="58"/>
      <c r="D19" s="58" t="s">
        <v>32</v>
      </c>
      <c r="E19" s="105">
        <f t="shared" si="0"/>
        <v>1447.1120726999998</v>
      </c>
      <c r="F19" s="105">
        <f t="shared" si="1"/>
        <v>1458.5194876874996</v>
      </c>
      <c r="G19" s="105">
        <f t="shared" si="2"/>
        <v>1535.1121311749996</v>
      </c>
      <c r="H19" s="105">
        <f t="shared" si="3"/>
        <v>1592.1492061124995</v>
      </c>
      <c r="I19" s="105">
        <f t="shared" si="4"/>
        <v>1564.4454839999996</v>
      </c>
      <c r="J19" s="105">
        <f t="shared" si="5"/>
        <v>1618.2232975124996</v>
      </c>
      <c r="K19" s="105">
        <f>'惠州市2008-2015年土地增值税扣除项目金额标准'!Y19*0.95</f>
        <v>1629.6307124999996</v>
      </c>
      <c r="L19" s="105">
        <f t="shared" si="6"/>
        <v>1598.6677289624995</v>
      </c>
      <c r="M19" s="99"/>
    </row>
    <row r="20" spans="1:13" s="46" customFormat="1" ht="18" customHeight="1">
      <c r="A20" s="56"/>
      <c r="B20" s="68"/>
      <c r="C20" s="58"/>
      <c r="D20" s="7" t="s">
        <v>33</v>
      </c>
      <c r="E20" s="104">
        <f t="shared" si="0"/>
        <v>1551.2976344039996</v>
      </c>
      <c r="F20" s="104">
        <f t="shared" si="1"/>
        <v>1563.5263319724995</v>
      </c>
      <c r="G20" s="104">
        <f t="shared" si="2"/>
        <v>1645.6333013609994</v>
      </c>
      <c r="H20" s="104">
        <f t="shared" si="3"/>
        <v>1706.7767892034994</v>
      </c>
      <c r="I20" s="104">
        <f t="shared" si="4"/>
        <v>1677.0785236799995</v>
      </c>
      <c r="J20" s="104">
        <f t="shared" si="5"/>
        <v>1734.7280979314996</v>
      </c>
      <c r="K20" s="104">
        <f>'惠州市2008-2015年土地增值税扣除项目金额标准'!Y20*0.95</f>
        <v>1746.9567954999995</v>
      </c>
      <c r="L20" s="104">
        <f t="shared" si="6"/>
        <v>1713.7646163854995</v>
      </c>
      <c r="M20" s="99"/>
    </row>
    <row r="21" spans="1:13" s="46" customFormat="1" ht="18" customHeight="1">
      <c r="A21" s="56"/>
      <c r="B21" s="68"/>
      <c r="C21" s="58"/>
      <c r="D21" s="7" t="s">
        <v>34</v>
      </c>
      <c r="E21" s="103">
        <f t="shared" si="0"/>
        <v>1696.0251104999995</v>
      </c>
      <c r="F21" s="103">
        <f t="shared" si="1"/>
        <v>1709.3946778124996</v>
      </c>
      <c r="G21" s="103">
        <f t="shared" si="2"/>
        <v>1799.1617726249995</v>
      </c>
      <c r="H21" s="103">
        <f t="shared" si="3"/>
        <v>1866.0096091874993</v>
      </c>
      <c r="I21" s="103">
        <f t="shared" si="4"/>
        <v>1833.5406599999994</v>
      </c>
      <c r="J21" s="103">
        <f t="shared" si="5"/>
        <v>1896.5686201874994</v>
      </c>
      <c r="K21" s="103">
        <f>'惠州市2008-2015年土地增值税扣除项目金额标准'!Y21*0.95</f>
        <v>1909.9381874999995</v>
      </c>
      <c r="L21" s="103">
        <f t="shared" si="6"/>
        <v>1873.6493619374994</v>
      </c>
      <c r="M21" s="99"/>
    </row>
    <row r="22" spans="1:13" s="46" customFormat="1" ht="18" customHeight="1">
      <c r="A22" s="56"/>
      <c r="B22" s="68"/>
      <c r="C22" s="58" t="s">
        <v>35</v>
      </c>
      <c r="D22" s="58" t="s">
        <v>29</v>
      </c>
      <c r="E22" s="103">
        <f t="shared" si="0"/>
        <v>1700.9057583</v>
      </c>
      <c r="F22" s="103">
        <f t="shared" si="1"/>
        <v>1714.3137991874999</v>
      </c>
      <c r="G22" s="103">
        <f t="shared" si="2"/>
        <v>1804.3392165749997</v>
      </c>
      <c r="H22" s="103">
        <f t="shared" si="3"/>
        <v>1871.3794210124997</v>
      </c>
      <c r="I22" s="103">
        <f t="shared" si="4"/>
        <v>1838.8170359999997</v>
      </c>
      <c r="J22" s="103">
        <f t="shared" si="5"/>
        <v>1902.0263716124998</v>
      </c>
      <c r="K22" s="103">
        <f>'惠州市2008-2015年土地增值税扣除项目金额标准'!Y22*0.95</f>
        <v>1915.4344124999998</v>
      </c>
      <c r="L22" s="103">
        <f t="shared" si="6"/>
        <v>1879.0411586624998</v>
      </c>
      <c r="M22" s="93" t="s">
        <v>36</v>
      </c>
    </row>
    <row r="23" spans="1:13" s="46" customFormat="1" ht="18" customHeight="1">
      <c r="A23" s="56"/>
      <c r="B23" s="68"/>
      <c r="C23" s="58"/>
      <c r="D23" s="58" t="s">
        <v>37</v>
      </c>
      <c r="E23" s="104">
        <f t="shared" si="0"/>
        <v>1453.5789310349996</v>
      </c>
      <c r="F23" s="104">
        <f t="shared" si="1"/>
        <v>1465.0373235093748</v>
      </c>
      <c r="G23" s="104">
        <f t="shared" si="2"/>
        <v>1541.9722444087497</v>
      </c>
      <c r="H23" s="104">
        <f t="shared" si="3"/>
        <v>1599.2642067806246</v>
      </c>
      <c r="I23" s="104">
        <f t="shared" si="4"/>
        <v>1571.4366821999997</v>
      </c>
      <c r="J23" s="104">
        <f t="shared" si="5"/>
        <v>1625.4548181506248</v>
      </c>
      <c r="K23" s="104">
        <f>'惠州市2008-2015年土地增值税扣除项目金额标准'!Y23*0.95</f>
        <v>1636.9132106249997</v>
      </c>
      <c r="L23" s="104">
        <f t="shared" si="6"/>
        <v>1605.8118596231247</v>
      </c>
      <c r="M23" s="94"/>
    </row>
    <row r="24" spans="1:13" s="46" customFormat="1" ht="18" customHeight="1">
      <c r="A24" s="56"/>
      <c r="B24" s="68"/>
      <c r="C24" s="58"/>
      <c r="D24" s="58" t="s">
        <v>38</v>
      </c>
      <c r="E24" s="104">
        <f t="shared" si="0"/>
        <v>1512.3093928949997</v>
      </c>
      <c r="F24" s="104">
        <f t="shared" si="1"/>
        <v>1524.2307507218748</v>
      </c>
      <c r="G24" s="104">
        <f t="shared" si="2"/>
        <v>1604.2741532737496</v>
      </c>
      <c r="H24" s="104">
        <f t="shared" si="3"/>
        <v>1663.8809424081246</v>
      </c>
      <c r="I24" s="104">
        <f t="shared" si="4"/>
        <v>1634.9290733999997</v>
      </c>
      <c r="J24" s="104">
        <f t="shared" si="5"/>
        <v>1691.1297602981247</v>
      </c>
      <c r="K24" s="104">
        <f>'惠州市2008-2015年土地增值税扣除项目金额标准'!Y24*0.95</f>
        <v>1703.0511181249997</v>
      </c>
      <c r="L24" s="104">
        <f t="shared" si="6"/>
        <v>1670.6931468806247</v>
      </c>
      <c r="M24" s="94"/>
    </row>
    <row r="25" spans="1:13" s="46" customFormat="1" ht="18" customHeight="1">
      <c r="A25" s="56"/>
      <c r="B25" s="68"/>
      <c r="C25" s="58"/>
      <c r="D25" s="87" t="s">
        <v>39</v>
      </c>
      <c r="E25" s="104">
        <f t="shared" si="0"/>
        <v>1554.4863242999998</v>
      </c>
      <c r="F25" s="104">
        <f t="shared" si="1"/>
        <v>1566.7401579374998</v>
      </c>
      <c r="G25" s="104">
        <f t="shared" si="2"/>
        <v>1649.0158980749995</v>
      </c>
      <c r="H25" s="104">
        <f t="shared" si="3"/>
        <v>1710.2850662624996</v>
      </c>
      <c r="I25" s="104">
        <f t="shared" si="4"/>
        <v>1680.5257559999995</v>
      </c>
      <c r="J25" s="104">
        <f t="shared" si="5"/>
        <v>1738.2938288624996</v>
      </c>
      <c r="K25" s="104">
        <f>'惠州市2008-2015年土地增值税扣除项目金额标准'!Y25*0.95</f>
        <v>1750.5476624999997</v>
      </c>
      <c r="L25" s="104">
        <f t="shared" si="6"/>
        <v>1717.2872569124997</v>
      </c>
      <c r="M25" s="94"/>
    </row>
    <row r="26" spans="1:13" s="46" customFormat="1" ht="18" customHeight="1">
      <c r="A26" s="56"/>
      <c r="B26" s="68"/>
      <c r="C26" s="58"/>
      <c r="D26" s="7" t="s">
        <v>34</v>
      </c>
      <c r="E26" s="103">
        <f t="shared" si="0"/>
        <v>1699.2788756999996</v>
      </c>
      <c r="F26" s="103">
        <f t="shared" si="1"/>
        <v>1712.6740920624995</v>
      </c>
      <c r="G26" s="103">
        <f t="shared" si="2"/>
        <v>1802.6134019249994</v>
      </c>
      <c r="H26" s="103">
        <f t="shared" si="3"/>
        <v>1869.5894837374994</v>
      </c>
      <c r="I26" s="103">
        <f t="shared" si="4"/>
        <v>1837.0582439999994</v>
      </c>
      <c r="J26" s="103">
        <f t="shared" si="5"/>
        <v>1900.2071211374996</v>
      </c>
      <c r="K26" s="103">
        <f>'惠州市2008-2015年土地增值税扣除项目金额标准'!Y26*0.95</f>
        <v>1913.6023374999995</v>
      </c>
      <c r="L26" s="103">
        <f t="shared" si="6"/>
        <v>1877.2438930874996</v>
      </c>
      <c r="M26" s="94"/>
    </row>
    <row r="27" spans="1:13" s="46" customFormat="1" ht="63.75" customHeight="1">
      <c r="A27" s="56"/>
      <c r="B27" s="63" t="s">
        <v>40</v>
      </c>
      <c r="C27" s="59" t="s">
        <v>41</v>
      </c>
      <c r="D27" s="70"/>
      <c r="E27" s="103">
        <f t="shared" si="0"/>
        <v>710.4</v>
      </c>
      <c r="F27" s="103">
        <f t="shared" si="1"/>
        <v>716</v>
      </c>
      <c r="G27" s="103">
        <f t="shared" si="2"/>
        <v>753.5999999999999</v>
      </c>
      <c r="H27" s="103">
        <f t="shared" si="3"/>
        <v>781.6</v>
      </c>
      <c r="I27" s="103">
        <f t="shared" si="4"/>
        <v>768</v>
      </c>
      <c r="J27" s="103">
        <f t="shared" si="5"/>
        <v>794.4</v>
      </c>
      <c r="K27" s="60">
        <v>800</v>
      </c>
      <c r="L27" s="103">
        <f t="shared" si="6"/>
        <v>784.8</v>
      </c>
      <c r="M27" s="107" t="s">
        <v>42</v>
      </c>
    </row>
    <row r="28" spans="1:13" s="46" customFormat="1" ht="18" customHeight="1">
      <c r="A28" s="56"/>
      <c r="B28" s="63"/>
      <c r="C28" s="66" t="s">
        <v>43</v>
      </c>
      <c r="D28" s="59" t="s">
        <v>44</v>
      </c>
      <c r="E28" s="103">
        <f t="shared" si="0"/>
        <v>409.16097389999993</v>
      </c>
      <c r="F28" s="103">
        <f t="shared" si="1"/>
        <v>412.38634193749994</v>
      </c>
      <c r="G28" s="103">
        <f t="shared" si="2"/>
        <v>434.0423844749999</v>
      </c>
      <c r="H28" s="103">
        <f t="shared" si="3"/>
        <v>450.16922466249986</v>
      </c>
      <c r="I28" s="103">
        <f t="shared" si="4"/>
        <v>442.3361879999999</v>
      </c>
      <c r="J28" s="103">
        <f t="shared" si="5"/>
        <v>457.5414944624999</v>
      </c>
      <c r="K28" s="103">
        <f>'惠州市2008-2015年土地增值税扣除项目金额标准'!Y28*0.95</f>
        <v>460.7668624999999</v>
      </c>
      <c r="L28" s="103">
        <f t="shared" si="6"/>
        <v>452.0122921124999</v>
      </c>
      <c r="M28" s="94" t="s">
        <v>45</v>
      </c>
    </row>
    <row r="29" spans="1:13" s="46" customFormat="1" ht="18" customHeight="1">
      <c r="A29" s="56"/>
      <c r="B29" s="77"/>
      <c r="C29" s="74"/>
      <c r="D29" s="66" t="s">
        <v>46</v>
      </c>
      <c r="E29" s="103">
        <f t="shared" si="0"/>
        <v>699.5595179999999</v>
      </c>
      <c r="F29" s="103">
        <f t="shared" si="1"/>
        <v>705.0740637499999</v>
      </c>
      <c r="G29" s="103">
        <f t="shared" si="2"/>
        <v>742.1002994999998</v>
      </c>
      <c r="H29" s="103">
        <f t="shared" si="3"/>
        <v>769.6730282499998</v>
      </c>
      <c r="I29" s="103">
        <f t="shared" si="4"/>
        <v>756.2805599999998</v>
      </c>
      <c r="J29" s="103">
        <f t="shared" si="5"/>
        <v>782.2777042499998</v>
      </c>
      <c r="K29" s="103">
        <f>'惠州市2008-2015年土地增值税扣除项目金额标准'!Y29*0.95</f>
        <v>787.7922499999999</v>
      </c>
      <c r="L29" s="103">
        <f t="shared" si="6"/>
        <v>772.8241972499999</v>
      </c>
      <c r="M29" s="97"/>
    </row>
    <row r="30" spans="1:13" s="46" customFormat="1" ht="21.75" customHeight="1">
      <c r="A30" s="78"/>
      <c r="B30" s="58" t="s">
        <v>47</v>
      </c>
      <c r="C30" s="58"/>
      <c r="D30" s="58"/>
      <c r="E30" s="103">
        <f t="shared" si="0"/>
        <v>3660.48585</v>
      </c>
      <c r="F30" s="103">
        <f t="shared" si="1"/>
        <v>3689.34103125</v>
      </c>
      <c r="G30" s="103">
        <f t="shared" si="2"/>
        <v>3883.0829624999997</v>
      </c>
      <c r="H30" s="103">
        <f t="shared" si="3"/>
        <v>4027.3588687499996</v>
      </c>
      <c r="I30" s="103">
        <f t="shared" si="4"/>
        <v>3957.2819999999997</v>
      </c>
      <c r="J30" s="103">
        <f t="shared" si="5"/>
        <v>4093.31356875</v>
      </c>
      <c r="K30" s="103">
        <f>'惠州市2008-2015年土地增值税扣除项目金额标准'!Y30*0.95</f>
        <v>4122.16875</v>
      </c>
      <c r="L30" s="103">
        <f t="shared" si="6"/>
        <v>4043.8475437499997</v>
      </c>
      <c r="M30" s="94" t="s">
        <v>48</v>
      </c>
    </row>
    <row r="31" spans="1:13" s="46" customFormat="1" ht="18.75" customHeight="1">
      <c r="A31" s="56" t="s">
        <v>49</v>
      </c>
      <c r="B31" s="79" t="s">
        <v>50</v>
      </c>
      <c r="C31" s="80" t="s">
        <v>51</v>
      </c>
      <c r="D31" s="82" t="s">
        <v>52</v>
      </c>
      <c r="E31" s="103">
        <f t="shared" si="0"/>
        <v>1399.1190359999998</v>
      </c>
      <c r="F31" s="103">
        <f t="shared" si="1"/>
        <v>1410.1481274999999</v>
      </c>
      <c r="G31" s="103">
        <f t="shared" si="2"/>
        <v>1484.2005989999996</v>
      </c>
      <c r="H31" s="103">
        <f t="shared" si="3"/>
        <v>1539.3460564999996</v>
      </c>
      <c r="I31" s="103">
        <f t="shared" si="4"/>
        <v>1512.5611199999996</v>
      </c>
      <c r="J31" s="103">
        <f t="shared" si="5"/>
        <v>1564.5554084999997</v>
      </c>
      <c r="K31" s="103">
        <f>'惠州市2008-2015年土地增值税扣除项目金额标准'!Y31*0.95</f>
        <v>1575.5844999999997</v>
      </c>
      <c r="L31" s="103">
        <f t="shared" si="6"/>
        <v>1545.6483944999998</v>
      </c>
      <c r="M31" s="98" t="s">
        <v>53</v>
      </c>
    </row>
    <row r="32" spans="1:13" s="46" customFormat="1" ht="18.75" customHeight="1">
      <c r="A32" s="56"/>
      <c r="B32" s="79"/>
      <c r="C32" s="82"/>
      <c r="D32" s="82" t="s">
        <v>54</v>
      </c>
      <c r="E32" s="103">
        <f t="shared" si="0"/>
        <v>1051.7796008999999</v>
      </c>
      <c r="F32" s="103">
        <f t="shared" si="1"/>
        <v>1060.0706563125</v>
      </c>
      <c r="G32" s="103">
        <f t="shared" si="2"/>
        <v>1115.7391712249998</v>
      </c>
      <c r="H32" s="103">
        <f t="shared" si="3"/>
        <v>1157.1944482874999</v>
      </c>
      <c r="I32" s="103">
        <f t="shared" si="4"/>
        <v>1137.059028</v>
      </c>
      <c r="J32" s="103">
        <f t="shared" si="5"/>
        <v>1176.1454320874998</v>
      </c>
      <c r="K32" s="103">
        <f>'惠州市2008-2015年土地增值税扣除项目金额标准'!Y32*0.95</f>
        <v>1184.4364874999999</v>
      </c>
      <c r="L32" s="103">
        <f t="shared" si="6"/>
        <v>1161.9321942375</v>
      </c>
      <c r="M32" s="99"/>
    </row>
    <row r="33" spans="1:13" s="46" customFormat="1" ht="18.75" customHeight="1">
      <c r="A33" s="56"/>
      <c r="B33" s="57"/>
      <c r="C33" s="83" t="s">
        <v>55</v>
      </c>
      <c r="D33" s="83"/>
      <c r="E33" s="103">
        <f t="shared" si="0"/>
        <v>313.98834179999994</v>
      </c>
      <c r="F33" s="103">
        <f t="shared" si="1"/>
        <v>316.46347512499995</v>
      </c>
      <c r="G33" s="103">
        <f t="shared" si="2"/>
        <v>333.0822274499999</v>
      </c>
      <c r="H33" s="103">
        <f t="shared" si="3"/>
        <v>345.4578940749999</v>
      </c>
      <c r="I33" s="103">
        <f t="shared" si="4"/>
        <v>339.4468559999999</v>
      </c>
      <c r="J33" s="103">
        <f t="shared" si="5"/>
        <v>351.1153416749999</v>
      </c>
      <c r="K33" s="103">
        <f>'惠州市2008-2015年土地增值税扣除项目金额标准'!Y33*0.95</f>
        <v>353.5904749999999</v>
      </c>
      <c r="L33" s="103">
        <f t="shared" si="6"/>
        <v>346.8722559749999</v>
      </c>
      <c r="M33" s="99"/>
    </row>
    <row r="34" spans="1:13" s="46" customFormat="1" ht="18.75" customHeight="1">
      <c r="A34" s="56"/>
      <c r="B34" s="57"/>
      <c r="C34" s="7" t="s">
        <v>56</v>
      </c>
      <c r="D34" s="7"/>
      <c r="E34" s="103">
        <f t="shared" si="0"/>
        <v>1301.5060799999997</v>
      </c>
      <c r="F34" s="103">
        <f t="shared" si="1"/>
        <v>1311.7656999999997</v>
      </c>
      <c r="G34" s="103">
        <f t="shared" si="2"/>
        <v>1380.6517199999996</v>
      </c>
      <c r="H34" s="103">
        <f t="shared" si="3"/>
        <v>1431.9498199999996</v>
      </c>
      <c r="I34" s="103">
        <f t="shared" si="4"/>
        <v>1407.0335999999995</v>
      </c>
      <c r="J34" s="103">
        <f t="shared" si="5"/>
        <v>1455.4003799999996</v>
      </c>
      <c r="K34" s="103">
        <f>'惠州市2008-2015年土地增值税扣除项目金额标准'!Y34*0.95</f>
        <v>1465.6599999999996</v>
      </c>
      <c r="L34" s="103">
        <f t="shared" si="6"/>
        <v>1437.8124599999996</v>
      </c>
      <c r="M34" s="100"/>
    </row>
    <row r="35" spans="1:13" s="46" customFormat="1" ht="27" customHeight="1">
      <c r="A35" s="56"/>
      <c r="B35" s="57"/>
      <c r="C35" s="106" t="s">
        <v>57</v>
      </c>
      <c r="D35" s="71"/>
      <c r="E35" s="103">
        <f t="shared" si="0"/>
        <v>79.92</v>
      </c>
      <c r="F35" s="103">
        <f t="shared" si="1"/>
        <v>80.55</v>
      </c>
      <c r="G35" s="103">
        <f t="shared" si="2"/>
        <v>84.78</v>
      </c>
      <c r="H35" s="103">
        <f t="shared" si="3"/>
        <v>87.92999999999999</v>
      </c>
      <c r="I35" s="103">
        <f t="shared" si="4"/>
        <v>86.39999999999999</v>
      </c>
      <c r="J35" s="103">
        <f t="shared" si="5"/>
        <v>89.37</v>
      </c>
      <c r="K35" s="105">
        <v>90</v>
      </c>
      <c r="L35" s="103">
        <f t="shared" si="6"/>
        <v>88.28999999999999</v>
      </c>
      <c r="M35" s="101" t="s">
        <v>58</v>
      </c>
    </row>
    <row r="36" spans="1:13" s="46" customFormat="1" ht="19.5" customHeight="1">
      <c r="A36" s="56"/>
      <c r="B36" s="69" t="s">
        <v>59</v>
      </c>
      <c r="C36" s="58" t="s">
        <v>60</v>
      </c>
      <c r="D36" s="58" t="s">
        <v>61</v>
      </c>
      <c r="E36" s="103">
        <f t="shared" si="0"/>
        <v>493.75886909999986</v>
      </c>
      <c r="F36" s="103">
        <f t="shared" si="1"/>
        <v>497.6511124374999</v>
      </c>
      <c r="G36" s="103">
        <f t="shared" si="2"/>
        <v>523.7847462749999</v>
      </c>
      <c r="H36" s="103">
        <f t="shared" si="3"/>
        <v>543.2459629624998</v>
      </c>
      <c r="I36" s="103">
        <f t="shared" si="4"/>
        <v>533.7933719999999</v>
      </c>
      <c r="J36" s="103">
        <f t="shared" si="5"/>
        <v>552.1425191624999</v>
      </c>
      <c r="K36" s="103">
        <f>'惠州市2008-2015年土地增值税扣除项目金额标准'!Y36*0.95</f>
        <v>556.0347624999998</v>
      </c>
      <c r="L36" s="103">
        <f t="shared" si="6"/>
        <v>545.4701020124999</v>
      </c>
      <c r="M36" s="102" t="s">
        <v>62</v>
      </c>
    </row>
    <row r="37" spans="1:13" s="46" customFormat="1" ht="19.5" customHeight="1">
      <c r="A37" s="56"/>
      <c r="B37" s="69"/>
      <c r="C37" s="58"/>
      <c r="D37" s="58" t="s">
        <v>63</v>
      </c>
      <c r="E37" s="103">
        <f t="shared" si="0"/>
        <v>1555.2997655999995</v>
      </c>
      <c r="F37" s="103">
        <f t="shared" si="1"/>
        <v>1567.5600114999997</v>
      </c>
      <c r="G37" s="103">
        <f t="shared" si="2"/>
        <v>1649.8788053999995</v>
      </c>
      <c r="H37" s="103">
        <f t="shared" si="3"/>
        <v>1711.1800348999996</v>
      </c>
      <c r="I37" s="103">
        <f t="shared" si="4"/>
        <v>1681.4051519999996</v>
      </c>
      <c r="J37" s="103">
        <f t="shared" si="5"/>
        <v>1739.2034540999996</v>
      </c>
      <c r="K37" s="103">
        <f>'惠州市2008-2015年土地增值税扣除项目金额标准'!Y37*0.95</f>
        <v>1751.4636999999996</v>
      </c>
      <c r="L37" s="103">
        <f t="shared" si="6"/>
        <v>1718.1858896999995</v>
      </c>
      <c r="M37" s="102"/>
    </row>
    <row r="38" spans="1:13" s="46" customFormat="1" ht="19.5" customHeight="1">
      <c r="A38" s="56"/>
      <c r="B38" s="69"/>
      <c r="C38" s="58" t="s">
        <v>64</v>
      </c>
      <c r="D38" s="58"/>
      <c r="E38" s="103">
        <f t="shared" si="0"/>
        <v>17.895708599999995</v>
      </c>
      <c r="F38" s="103">
        <f t="shared" si="1"/>
        <v>18.036778374999997</v>
      </c>
      <c r="G38" s="103">
        <f t="shared" si="2"/>
        <v>18.983961149999995</v>
      </c>
      <c r="H38" s="103">
        <f t="shared" si="3"/>
        <v>19.689310024999997</v>
      </c>
      <c r="I38" s="103">
        <f t="shared" si="4"/>
        <v>19.346711999999997</v>
      </c>
      <c r="J38" s="103">
        <f t="shared" si="5"/>
        <v>20.011755224999995</v>
      </c>
      <c r="K38" s="103">
        <f>'惠州市2008-2015年土地增值税扣除项目金额标准'!Y38*0.95</f>
        <v>20.152824999999996</v>
      </c>
      <c r="L38" s="103">
        <f t="shared" si="6"/>
        <v>19.769921324999995</v>
      </c>
      <c r="M38" s="102" t="s">
        <v>65</v>
      </c>
    </row>
    <row r="41" spans="5:11" ht="14.25">
      <c r="E41" s="90"/>
      <c r="F41" s="90"/>
      <c r="G41" s="90"/>
      <c r="H41" s="90"/>
      <c r="I41" s="90"/>
      <c r="J41" s="90"/>
      <c r="K41" s="9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5902777777777777" right="0.11944444444444445" top="0.2798611111111111" bottom="0.2" header="0.07916666666666666" footer="0.1194444444444444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view="pageBreakPreview" zoomScaleNormal="90" zoomScaleSheetLayoutView="100" workbookViewId="0" topLeftCell="A1">
      <pane xSplit="4" ySplit="3" topLeftCell="E4" activePane="bottomRight" state="frozen"/>
      <selection pane="bottomRight" activeCell="AC27" sqref="AC27"/>
    </sheetView>
  </sheetViews>
  <sheetFormatPr defaultColWidth="9.00390625" defaultRowHeight="21" customHeight="1"/>
  <cols>
    <col min="1" max="1" width="3.75390625" style="47" customWidth="1"/>
    <col min="2" max="2" width="3.50390625" style="48" customWidth="1"/>
    <col min="3" max="3" width="6.25390625" style="48" customWidth="1"/>
    <col min="4" max="4" width="14.25390625" style="48" customWidth="1"/>
    <col min="5" max="5" width="5.75390625" style="47" customWidth="1"/>
    <col min="6" max="6" width="2.25390625" style="47" customWidth="1"/>
    <col min="7" max="8" width="5.75390625" style="47" customWidth="1"/>
    <col min="9" max="9" width="2.25390625" style="47" customWidth="1"/>
    <col min="10" max="11" width="5.75390625" style="47" customWidth="1"/>
    <col min="12" max="12" width="2.25390625" style="47" customWidth="1"/>
    <col min="13" max="14" width="5.75390625" style="47" customWidth="1"/>
    <col min="15" max="15" width="2.25390625" style="47" customWidth="1"/>
    <col min="16" max="17" width="5.75390625" style="47" customWidth="1"/>
    <col min="18" max="18" width="2.25390625" style="47" customWidth="1"/>
    <col min="19" max="20" width="5.75390625" style="47" customWidth="1"/>
    <col min="21" max="21" width="2.25390625" style="47" customWidth="1"/>
    <col min="22" max="23" width="5.75390625" style="47" customWidth="1"/>
    <col min="24" max="24" width="2.25390625" style="47" customWidth="1"/>
    <col min="25" max="26" width="5.75390625" style="47" customWidth="1"/>
    <col min="27" max="27" width="2.25390625" style="47" customWidth="1"/>
    <col min="28" max="28" width="5.75390625" style="47" customWidth="1"/>
    <col min="29" max="29" width="53.75390625" style="47" customWidth="1"/>
    <col min="30" max="31" width="9.00390625" style="47" customWidth="1"/>
    <col min="32" max="32" width="10.50390625" style="47" customWidth="1"/>
    <col min="33" max="235" width="9.00390625" style="47" customWidth="1"/>
  </cols>
  <sheetData>
    <row r="1" spans="1:29" s="44" customFormat="1" ht="40.5" customHeight="1">
      <c r="A1" s="49" t="s">
        <v>66</v>
      </c>
      <c r="B1" s="49"/>
      <c r="C1" s="50" t="s">
        <v>67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45" customFormat="1" ht="21" customHeight="1">
      <c r="A2" s="51" t="s">
        <v>2</v>
      </c>
      <c r="B2" s="52" t="s">
        <v>68</v>
      </c>
      <c r="C2" s="51"/>
      <c r="D2" s="51"/>
      <c r="E2" s="53" t="s">
        <v>4</v>
      </c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3" t="s">
        <v>5</v>
      </c>
    </row>
    <row r="3" spans="1:29" s="45" customFormat="1" ht="16.5" customHeight="1">
      <c r="A3" s="51"/>
      <c r="B3" s="52"/>
      <c r="C3" s="54"/>
      <c r="D3" s="55"/>
      <c r="E3" s="54">
        <v>2008</v>
      </c>
      <c r="F3" s="54"/>
      <c r="G3" s="54"/>
      <c r="H3" s="51">
        <v>2009</v>
      </c>
      <c r="I3" s="51"/>
      <c r="J3" s="51"/>
      <c r="K3" s="51">
        <v>2010</v>
      </c>
      <c r="L3" s="51"/>
      <c r="M3" s="51"/>
      <c r="N3" s="51">
        <v>2011</v>
      </c>
      <c r="O3" s="51"/>
      <c r="P3" s="51"/>
      <c r="Q3" s="51">
        <v>2012</v>
      </c>
      <c r="R3" s="51"/>
      <c r="S3" s="51"/>
      <c r="T3" s="51">
        <v>2013</v>
      </c>
      <c r="U3" s="51"/>
      <c r="V3" s="51"/>
      <c r="W3" s="51">
        <v>2014</v>
      </c>
      <c r="X3" s="51"/>
      <c r="Y3" s="51"/>
      <c r="Z3" s="51">
        <v>2015</v>
      </c>
      <c r="AA3" s="51"/>
      <c r="AB3" s="51"/>
      <c r="AC3" s="92"/>
    </row>
    <row r="4" spans="1:29" s="46" customFormat="1" ht="16.5" customHeight="1">
      <c r="A4" s="56" t="s">
        <v>6</v>
      </c>
      <c r="B4" s="57" t="s">
        <v>7</v>
      </c>
      <c r="C4" s="58" t="s">
        <v>8</v>
      </c>
      <c r="D4" s="59"/>
      <c r="E4" s="60">
        <v>81.14163749999999</v>
      </c>
      <c r="F4" s="61" t="s">
        <v>69</v>
      </c>
      <c r="G4" s="62">
        <v>90.15737499999999</v>
      </c>
      <c r="H4" s="60">
        <v>84.57822449999999</v>
      </c>
      <c r="I4" s="61" t="s">
        <v>69</v>
      </c>
      <c r="J4" s="89">
        <v>93.97580499999998</v>
      </c>
      <c r="K4" s="60">
        <v>88.77849749999999</v>
      </c>
      <c r="L4" s="61" t="s">
        <v>69</v>
      </c>
      <c r="M4" s="89">
        <v>98.64277499999999</v>
      </c>
      <c r="N4" s="60">
        <v>91.83324149999997</v>
      </c>
      <c r="O4" s="61" t="s">
        <v>69</v>
      </c>
      <c r="P4" s="89">
        <v>102.03693499999997</v>
      </c>
      <c r="Q4" s="60">
        <v>91.73778074999998</v>
      </c>
      <c r="R4" s="61" t="s">
        <v>69</v>
      </c>
      <c r="S4" s="89">
        <v>101.93086749999998</v>
      </c>
      <c r="T4" s="60">
        <v>93.64699574999999</v>
      </c>
      <c r="U4" s="61" t="s">
        <v>69</v>
      </c>
      <c r="V4" s="89">
        <v>104.05221749999998</v>
      </c>
      <c r="W4" s="60">
        <v>95.46074999999999</v>
      </c>
      <c r="X4" s="61" t="s">
        <v>69</v>
      </c>
      <c r="Y4" s="89">
        <v>106.06749999999998</v>
      </c>
      <c r="Z4" s="60">
        <v>89.63764424999998</v>
      </c>
      <c r="AA4" s="61" t="s">
        <v>69</v>
      </c>
      <c r="AB4" s="89">
        <v>99.59738249999998</v>
      </c>
      <c r="AC4" s="93" t="s">
        <v>70</v>
      </c>
    </row>
    <row r="5" spans="1:30" s="46" customFormat="1" ht="16.5" customHeight="1">
      <c r="A5" s="56"/>
      <c r="B5" s="57"/>
      <c r="C5" s="58" t="s">
        <v>10</v>
      </c>
      <c r="D5" s="59" t="s">
        <v>11</v>
      </c>
      <c r="E5" s="60">
        <v>94.4775</v>
      </c>
      <c r="F5" s="61" t="s">
        <v>69</v>
      </c>
      <c r="G5" s="62">
        <v>104.975</v>
      </c>
      <c r="H5" s="60">
        <v>98.47890000000001</v>
      </c>
      <c r="I5" s="61" t="s">
        <v>69</v>
      </c>
      <c r="J5" s="89">
        <v>109.421</v>
      </c>
      <c r="K5" s="60">
        <v>103.3695</v>
      </c>
      <c r="L5" s="61" t="s">
        <v>69</v>
      </c>
      <c r="M5" s="89">
        <v>114.855</v>
      </c>
      <c r="N5" s="60">
        <v>106.9263</v>
      </c>
      <c r="O5" s="61" t="s">
        <v>69</v>
      </c>
      <c r="P5" s="89">
        <v>118.807</v>
      </c>
      <c r="Q5" s="60">
        <v>106.81515</v>
      </c>
      <c r="R5" s="61" t="s">
        <v>69</v>
      </c>
      <c r="S5" s="89">
        <v>118.6835</v>
      </c>
      <c r="T5" s="60">
        <v>109.03815</v>
      </c>
      <c r="U5" s="61" t="s">
        <v>69</v>
      </c>
      <c r="V5" s="89">
        <v>121.1535</v>
      </c>
      <c r="W5" s="60">
        <v>111.15</v>
      </c>
      <c r="X5" s="61" t="s">
        <v>69</v>
      </c>
      <c r="Y5" s="89">
        <v>123.5</v>
      </c>
      <c r="Z5" s="60">
        <v>104.36985</v>
      </c>
      <c r="AA5" s="61" t="s">
        <v>69</v>
      </c>
      <c r="AB5" s="89">
        <v>115.9665</v>
      </c>
      <c r="AC5" s="94"/>
      <c r="AD5" s="95"/>
    </row>
    <row r="6" spans="1:29" s="46" customFormat="1" ht="16.5" customHeight="1">
      <c r="A6" s="56"/>
      <c r="B6" s="57"/>
      <c r="C6" s="58"/>
      <c r="D6" s="59" t="s">
        <v>12</v>
      </c>
      <c r="E6" s="60">
        <v>112.86064125</v>
      </c>
      <c r="F6" s="61" t="s">
        <v>69</v>
      </c>
      <c r="G6" s="62">
        <v>125.4007125</v>
      </c>
      <c r="H6" s="60">
        <v>117.64062135</v>
      </c>
      <c r="I6" s="61" t="s">
        <v>69</v>
      </c>
      <c r="J6" s="89">
        <v>130.7118015</v>
      </c>
      <c r="K6" s="60">
        <v>123.48281925</v>
      </c>
      <c r="L6" s="61" t="s">
        <v>69</v>
      </c>
      <c r="M6" s="89">
        <v>137.2031325</v>
      </c>
      <c r="N6" s="60">
        <v>127.73169044999999</v>
      </c>
      <c r="O6" s="61" t="s">
        <v>69</v>
      </c>
      <c r="P6" s="89">
        <v>141.92410049999998</v>
      </c>
      <c r="Q6" s="60">
        <v>127.59891322499999</v>
      </c>
      <c r="R6" s="61" t="s">
        <v>69</v>
      </c>
      <c r="S6" s="89">
        <v>141.77657025</v>
      </c>
      <c r="T6" s="60">
        <v>130.25445772499998</v>
      </c>
      <c r="U6" s="61" t="s">
        <v>69</v>
      </c>
      <c r="V6" s="89">
        <v>144.72717525</v>
      </c>
      <c r="W6" s="60">
        <v>132.777225</v>
      </c>
      <c r="X6" s="61" t="s">
        <v>69</v>
      </c>
      <c r="Y6" s="89">
        <v>147.53025</v>
      </c>
      <c r="Z6" s="60">
        <v>124.67781427499999</v>
      </c>
      <c r="AA6" s="61" t="s">
        <v>69</v>
      </c>
      <c r="AB6" s="89">
        <v>138.53090475</v>
      </c>
      <c r="AC6" s="94"/>
    </row>
    <row r="7" spans="1:29" s="46" customFormat="1" ht="16.5" customHeight="1">
      <c r="A7" s="56"/>
      <c r="B7" s="57"/>
      <c r="C7" s="58"/>
      <c r="D7" s="59" t="s">
        <v>13</v>
      </c>
      <c r="E7" s="60">
        <v>151.9561575</v>
      </c>
      <c r="F7" s="61" t="s">
        <v>69</v>
      </c>
      <c r="G7" s="62">
        <v>168.840175</v>
      </c>
      <c r="H7" s="60">
        <v>158.3919477</v>
      </c>
      <c r="I7" s="61" t="s">
        <v>69</v>
      </c>
      <c r="J7" s="89">
        <v>175.991053</v>
      </c>
      <c r="K7" s="60">
        <v>166.2579135</v>
      </c>
      <c r="L7" s="61" t="s">
        <v>69</v>
      </c>
      <c r="M7" s="89">
        <v>184.73101499999999</v>
      </c>
      <c r="N7" s="60">
        <v>171.9786159</v>
      </c>
      <c r="O7" s="61" t="s">
        <v>69</v>
      </c>
      <c r="P7" s="89">
        <v>191.08735099999998</v>
      </c>
      <c r="Q7" s="60">
        <v>171.79984394999997</v>
      </c>
      <c r="R7" s="61" t="s">
        <v>69</v>
      </c>
      <c r="S7" s="89">
        <v>190.88871549999996</v>
      </c>
      <c r="T7" s="60">
        <v>175.37528294999998</v>
      </c>
      <c r="U7" s="61" t="s">
        <v>69</v>
      </c>
      <c r="V7" s="89">
        <v>194.86142549999997</v>
      </c>
      <c r="W7" s="60">
        <v>178.77194999999998</v>
      </c>
      <c r="X7" s="61" t="s">
        <v>69</v>
      </c>
      <c r="Y7" s="89">
        <v>198.63549999999998</v>
      </c>
      <c r="Z7" s="60">
        <v>167.86686104999998</v>
      </c>
      <c r="AA7" s="61" t="s">
        <v>69</v>
      </c>
      <c r="AB7" s="89">
        <v>186.51873449999997</v>
      </c>
      <c r="AC7" s="94"/>
    </row>
    <row r="8" spans="1:29" s="46" customFormat="1" ht="16.5" customHeight="1">
      <c r="A8" s="56"/>
      <c r="B8" s="63" t="s">
        <v>14</v>
      </c>
      <c r="C8" s="64" t="s">
        <v>15</v>
      </c>
      <c r="D8" s="65"/>
      <c r="E8" s="60">
        <v>2047.71987</v>
      </c>
      <c r="F8" s="61" t="s">
        <v>69</v>
      </c>
      <c r="G8" s="62">
        <v>2275.2443</v>
      </c>
      <c r="H8" s="60">
        <v>2134.4468292</v>
      </c>
      <c r="I8" s="61" t="s">
        <v>69</v>
      </c>
      <c r="J8" s="89">
        <v>2371.607588</v>
      </c>
      <c r="K8" s="60">
        <v>2240.446446</v>
      </c>
      <c r="L8" s="61" t="s">
        <v>69</v>
      </c>
      <c r="M8" s="89">
        <v>2489.38494</v>
      </c>
      <c r="N8" s="60">
        <v>2317.5370764</v>
      </c>
      <c r="O8" s="61" t="s">
        <v>69</v>
      </c>
      <c r="P8" s="89">
        <v>2575.0411959999997</v>
      </c>
      <c r="Q8" s="60">
        <v>2315.1279941999996</v>
      </c>
      <c r="R8" s="61" t="s">
        <v>69</v>
      </c>
      <c r="S8" s="89">
        <v>2572.3644379999996</v>
      </c>
      <c r="T8" s="60">
        <v>2363.3096382</v>
      </c>
      <c r="U8" s="61" t="s">
        <v>69</v>
      </c>
      <c r="V8" s="89">
        <v>2625.899598</v>
      </c>
      <c r="W8" s="60">
        <v>2409.0822</v>
      </c>
      <c r="X8" s="61" t="s">
        <v>69</v>
      </c>
      <c r="Y8" s="89">
        <v>2676.758</v>
      </c>
      <c r="Z8" s="60">
        <v>2262.1281857999998</v>
      </c>
      <c r="AA8" s="61" t="s">
        <v>69</v>
      </c>
      <c r="AB8" s="89">
        <v>2513.4757619999996</v>
      </c>
      <c r="AC8" s="93" t="s">
        <v>16</v>
      </c>
    </row>
    <row r="9" spans="1:29" s="46" customFormat="1" ht="16.5" customHeight="1">
      <c r="A9" s="56"/>
      <c r="B9" s="63"/>
      <c r="C9" s="58" t="s">
        <v>17</v>
      </c>
      <c r="D9" s="59"/>
      <c r="E9" s="60">
        <v>2008.62435375</v>
      </c>
      <c r="F9" s="61" t="s">
        <v>69</v>
      </c>
      <c r="G9" s="62">
        <v>2231.8048375</v>
      </c>
      <c r="H9" s="60">
        <v>2093.6955028499997</v>
      </c>
      <c r="I9" s="61" t="s">
        <v>69</v>
      </c>
      <c r="J9" s="89">
        <v>2326.3283364999998</v>
      </c>
      <c r="K9" s="60">
        <v>2197.6713517499998</v>
      </c>
      <c r="L9" s="61" t="s">
        <v>69</v>
      </c>
      <c r="M9" s="89">
        <v>2441.8570575</v>
      </c>
      <c r="N9" s="60">
        <v>2273.2901509499998</v>
      </c>
      <c r="O9" s="61" t="s">
        <v>69</v>
      </c>
      <c r="P9" s="89">
        <v>2525.8779454999994</v>
      </c>
      <c r="Q9" s="60">
        <v>2270.9270634749996</v>
      </c>
      <c r="R9" s="61" t="s">
        <v>69</v>
      </c>
      <c r="S9" s="89">
        <v>2523.2522927499995</v>
      </c>
      <c r="T9" s="60">
        <v>2318.188812975</v>
      </c>
      <c r="U9" s="61" t="s">
        <v>69</v>
      </c>
      <c r="V9" s="89">
        <v>2575.76534775</v>
      </c>
      <c r="W9" s="60">
        <v>2363.087475</v>
      </c>
      <c r="X9" s="61" t="s">
        <v>69</v>
      </c>
      <c r="Y9" s="89">
        <v>2625.6527499999997</v>
      </c>
      <c r="Z9" s="60">
        <v>2218.939139025</v>
      </c>
      <c r="AA9" s="61" t="s">
        <v>69</v>
      </c>
      <c r="AB9" s="89">
        <v>2465.4879322499996</v>
      </c>
      <c r="AC9" s="94"/>
    </row>
    <row r="10" spans="1:29" s="46" customFormat="1" ht="15.75" customHeight="1">
      <c r="A10" s="56"/>
      <c r="B10" s="63"/>
      <c r="C10" s="66" t="s">
        <v>18</v>
      </c>
      <c r="D10" s="67"/>
      <c r="E10" s="60">
        <v>2173.1205824999997</v>
      </c>
      <c r="F10" s="61" t="s">
        <v>69</v>
      </c>
      <c r="G10" s="62">
        <v>2414.5784249999997</v>
      </c>
      <c r="H10" s="60">
        <v>2265.1586307</v>
      </c>
      <c r="I10" s="61" t="s">
        <v>69</v>
      </c>
      <c r="J10" s="89">
        <v>2516.8429229999997</v>
      </c>
      <c r="K10" s="60">
        <v>2377.6495784999997</v>
      </c>
      <c r="L10" s="61" t="s">
        <v>69</v>
      </c>
      <c r="M10" s="89">
        <v>2641.832865</v>
      </c>
      <c r="N10" s="60">
        <v>2459.4611769</v>
      </c>
      <c r="O10" s="61" t="s">
        <v>69</v>
      </c>
      <c r="P10" s="89">
        <v>2732.7346409999996</v>
      </c>
      <c r="Q10" s="60">
        <v>2456.9045644499997</v>
      </c>
      <c r="R10" s="61" t="s">
        <v>69</v>
      </c>
      <c r="S10" s="89">
        <v>2729.8939604999996</v>
      </c>
      <c r="T10" s="60">
        <v>2508.0368134499995</v>
      </c>
      <c r="U10" s="61" t="s">
        <v>69</v>
      </c>
      <c r="V10" s="89">
        <v>2786.7075704999993</v>
      </c>
      <c r="W10" s="60">
        <v>2556.6124499999996</v>
      </c>
      <c r="X10" s="61" t="s">
        <v>69</v>
      </c>
      <c r="Y10" s="89">
        <v>2840.6804999999995</v>
      </c>
      <c r="Z10" s="60">
        <v>2400.6590905499997</v>
      </c>
      <c r="AA10" s="61" t="s">
        <v>69</v>
      </c>
      <c r="AB10" s="89">
        <v>2667.3989894999995</v>
      </c>
      <c r="AC10" s="94"/>
    </row>
    <row r="11" spans="1:29" s="46" customFormat="1" ht="27" customHeight="1">
      <c r="A11" s="56"/>
      <c r="B11" s="57"/>
      <c r="C11" s="58" t="s">
        <v>19</v>
      </c>
      <c r="D11" s="59"/>
      <c r="E11" s="60">
        <v>931.6535287499999</v>
      </c>
      <c r="F11" s="61" t="s">
        <v>69</v>
      </c>
      <c r="G11" s="62">
        <v>1035.1705874999998</v>
      </c>
      <c r="H11" s="60">
        <v>971.1117958499999</v>
      </c>
      <c r="I11" s="61" t="s">
        <v>69</v>
      </c>
      <c r="J11" s="89">
        <v>1079.0131064999998</v>
      </c>
      <c r="K11" s="60">
        <v>1019.3385667499999</v>
      </c>
      <c r="L11" s="61" t="s">
        <v>69</v>
      </c>
      <c r="M11" s="89">
        <v>1132.5984075</v>
      </c>
      <c r="N11" s="60">
        <v>1054.4125819499998</v>
      </c>
      <c r="O11" s="61" t="s">
        <v>69</v>
      </c>
      <c r="P11" s="89">
        <v>1171.5695354999998</v>
      </c>
      <c r="Q11" s="60">
        <v>1053.316518975</v>
      </c>
      <c r="R11" s="61" t="s">
        <v>69</v>
      </c>
      <c r="S11" s="89">
        <v>1170.3516877499999</v>
      </c>
      <c r="T11" s="60">
        <v>1075.237778475</v>
      </c>
      <c r="U11" s="61" t="s">
        <v>69</v>
      </c>
      <c r="V11" s="89">
        <v>1194.7086427499999</v>
      </c>
      <c r="W11" s="60">
        <v>1096.062975</v>
      </c>
      <c r="X11" s="61" t="s">
        <v>69</v>
      </c>
      <c r="Y11" s="89">
        <v>1217.84775</v>
      </c>
      <c r="Z11" s="60">
        <v>1029.2031335249999</v>
      </c>
      <c r="AA11" s="61" t="s">
        <v>69</v>
      </c>
      <c r="AB11" s="89">
        <v>1143.5590372499998</v>
      </c>
      <c r="AC11" s="93" t="s">
        <v>20</v>
      </c>
    </row>
    <row r="12" spans="1:29" s="46" customFormat="1" ht="16.5" customHeight="1">
      <c r="A12" s="56"/>
      <c r="B12" s="68" t="s">
        <v>21</v>
      </c>
      <c r="C12" s="64" t="s">
        <v>22</v>
      </c>
      <c r="D12" s="65" t="s">
        <v>23</v>
      </c>
      <c r="E12" s="60">
        <v>1498.1696887499998</v>
      </c>
      <c r="F12" s="61" t="s">
        <v>69</v>
      </c>
      <c r="G12" s="62">
        <v>1664.6329874999997</v>
      </c>
      <c r="H12" s="60">
        <v>1561.6215814499997</v>
      </c>
      <c r="I12" s="61" t="s">
        <v>69</v>
      </c>
      <c r="J12" s="89">
        <v>1735.1350904999997</v>
      </c>
      <c r="K12" s="60">
        <v>1639.1738947499998</v>
      </c>
      <c r="L12" s="61" t="s">
        <v>69</v>
      </c>
      <c r="M12" s="89">
        <v>1821.3043274999998</v>
      </c>
      <c r="N12" s="60">
        <v>1695.5755771499996</v>
      </c>
      <c r="O12" s="61" t="s">
        <v>69</v>
      </c>
      <c r="P12" s="89">
        <v>1883.9728634999994</v>
      </c>
      <c r="Q12" s="60">
        <v>1693.8130245749996</v>
      </c>
      <c r="R12" s="61" t="s">
        <v>69</v>
      </c>
      <c r="S12" s="89">
        <v>1882.0144717499995</v>
      </c>
      <c r="T12" s="60">
        <v>1729.0640760749995</v>
      </c>
      <c r="U12" s="61" t="s">
        <v>69</v>
      </c>
      <c r="V12" s="89">
        <v>1921.1823067499995</v>
      </c>
      <c r="W12" s="60">
        <v>1762.5525749999997</v>
      </c>
      <c r="X12" s="61" t="s">
        <v>69</v>
      </c>
      <c r="Y12" s="89">
        <v>1958.3917499999995</v>
      </c>
      <c r="Z12" s="60">
        <v>1655.0368679249996</v>
      </c>
      <c r="AA12" s="61" t="s">
        <v>69</v>
      </c>
      <c r="AB12" s="89">
        <v>1838.9298532499995</v>
      </c>
      <c r="AC12" s="39" t="s">
        <v>71</v>
      </c>
    </row>
    <row r="13" spans="1:29" s="46" customFormat="1" ht="16.5" customHeight="1">
      <c r="A13" s="56"/>
      <c r="B13" s="68"/>
      <c r="C13" s="58"/>
      <c r="D13" s="59" t="s">
        <v>25</v>
      </c>
      <c r="E13" s="60">
        <v>1689.2213624999997</v>
      </c>
      <c r="F13" s="61" t="s">
        <v>69</v>
      </c>
      <c r="G13" s="62">
        <v>1876.9126249999997</v>
      </c>
      <c r="H13" s="60">
        <v>1760.7648554999998</v>
      </c>
      <c r="I13" s="61" t="s">
        <v>69</v>
      </c>
      <c r="J13" s="89">
        <v>1956.4053949999998</v>
      </c>
      <c r="K13" s="60">
        <v>1848.2069024999998</v>
      </c>
      <c r="L13" s="61" t="s">
        <v>69</v>
      </c>
      <c r="M13" s="89">
        <v>2053.563225</v>
      </c>
      <c r="N13" s="60">
        <v>1911.8011184999996</v>
      </c>
      <c r="O13" s="61" t="s">
        <v>69</v>
      </c>
      <c r="P13" s="89">
        <v>2124.2234649999996</v>
      </c>
      <c r="Q13" s="60">
        <v>1909.8137992499996</v>
      </c>
      <c r="R13" s="61" t="s">
        <v>69</v>
      </c>
      <c r="S13" s="89">
        <v>2122.0153324999997</v>
      </c>
      <c r="T13" s="60">
        <v>1949.56018425</v>
      </c>
      <c r="U13" s="61" t="s">
        <v>69</v>
      </c>
      <c r="V13" s="89">
        <v>2166.1779825</v>
      </c>
      <c r="W13" s="60">
        <v>1987.3192499999998</v>
      </c>
      <c r="X13" s="61" t="s">
        <v>69</v>
      </c>
      <c r="Y13" s="89">
        <v>2208.1324999999997</v>
      </c>
      <c r="Z13" s="60">
        <v>1866.0927757499996</v>
      </c>
      <c r="AA13" s="61" t="s">
        <v>69</v>
      </c>
      <c r="AB13" s="89">
        <v>2073.4364174999996</v>
      </c>
      <c r="AC13" s="40"/>
    </row>
    <row r="14" spans="1:29" s="46" customFormat="1" ht="16.5" customHeight="1">
      <c r="A14" s="56"/>
      <c r="B14" s="68"/>
      <c r="C14" s="58" t="s">
        <v>26</v>
      </c>
      <c r="D14" s="59"/>
      <c r="E14" s="60">
        <v>1631.684565</v>
      </c>
      <c r="F14" s="61" t="s">
        <v>69</v>
      </c>
      <c r="G14" s="62">
        <v>1812.9828499999999</v>
      </c>
      <c r="H14" s="60">
        <v>1700.7912053999999</v>
      </c>
      <c r="I14" s="61" t="s">
        <v>69</v>
      </c>
      <c r="J14" s="89">
        <v>1889.7680059999998</v>
      </c>
      <c r="K14" s="60">
        <v>1785.254877</v>
      </c>
      <c r="L14" s="61" t="s">
        <v>69</v>
      </c>
      <c r="M14" s="89">
        <v>1983.61653</v>
      </c>
      <c r="N14" s="60">
        <v>1846.6830017999998</v>
      </c>
      <c r="O14" s="61" t="s">
        <v>69</v>
      </c>
      <c r="P14" s="89">
        <v>2051.8700019999997</v>
      </c>
      <c r="Q14" s="60">
        <v>1844.7633729</v>
      </c>
      <c r="R14" s="61" t="s">
        <v>69</v>
      </c>
      <c r="S14" s="89">
        <v>2049.7370809999998</v>
      </c>
      <c r="T14" s="60">
        <v>1883.1559509</v>
      </c>
      <c r="U14" s="61" t="s">
        <v>69</v>
      </c>
      <c r="V14" s="89">
        <v>2092.395501</v>
      </c>
      <c r="W14" s="60">
        <v>1919.6289</v>
      </c>
      <c r="X14" s="61" t="s">
        <v>69</v>
      </c>
      <c r="Y14" s="89">
        <v>2132.921</v>
      </c>
      <c r="Z14" s="60">
        <v>1802.5315371</v>
      </c>
      <c r="AA14" s="61" t="s">
        <v>69</v>
      </c>
      <c r="AB14" s="89">
        <v>2002.8128189999998</v>
      </c>
      <c r="AC14" s="40"/>
    </row>
    <row r="15" spans="1:29" s="46" customFormat="1" ht="16.5" customHeight="1">
      <c r="A15" s="56"/>
      <c r="B15" s="68"/>
      <c r="C15" s="66" t="s">
        <v>27</v>
      </c>
      <c r="D15" s="59"/>
      <c r="E15" s="60">
        <v>1457.5988699999998</v>
      </c>
      <c r="F15" s="61" t="s">
        <v>69</v>
      </c>
      <c r="G15" s="62">
        <v>1619.5542999999998</v>
      </c>
      <c r="H15" s="60">
        <v>1519.3324691999997</v>
      </c>
      <c r="I15" s="61" t="s">
        <v>69</v>
      </c>
      <c r="J15" s="89">
        <v>1688.1471879999997</v>
      </c>
      <c r="K15" s="60">
        <v>1594.7846459999998</v>
      </c>
      <c r="L15" s="61" t="s">
        <v>69</v>
      </c>
      <c r="M15" s="89">
        <v>1771.9829399999999</v>
      </c>
      <c r="N15" s="60">
        <v>1649.6589563999996</v>
      </c>
      <c r="O15" s="61" t="s">
        <v>69</v>
      </c>
      <c r="P15" s="89">
        <v>1832.9543959999996</v>
      </c>
      <c r="Q15" s="60">
        <v>1647.9441341999998</v>
      </c>
      <c r="R15" s="61" t="s">
        <v>69</v>
      </c>
      <c r="S15" s="89">
        <v>1831.0490379999997</v>
      </c>
      <c r="T15" s="60">
        <v>1682.2405781999998</v>
      </c>
      <c r="U15" s="61" t="s">
        <v>69</v>
      </c>
      <c r="V15" s="89">
        <v>1869.1561979999997</v>
      </c>
      <c r="W15" s="60">
        <v>1714.8221999999998</v>
      </c>
      <c r="X15" s="61" t="s">
        <v>69</v>
      </c>
      <c r="Y15" s="89">
        <v>1905.3579999999997</v>
      </c>
      <c r="Z15" s="60">
        <v>1610.2180457999998</v>
      </c>
      <c r="AA15" s="61" t="s">
        <v>69</v>
      </c>
      <c r="AB15" s="89">
        <v>1789.1311619999997</v>
      </c>
      <c r="AC15" s="40"/>
    </row>
    <row r="16" spans="1:29" s="46" customFormat="1" ht="16.5" customHeight="1">
      <c r="A16" s="56"/>
      <c r="B16" s="69"/>
      <c r="C16" s="58" t="s">
        <v>72</v>
      </c>
      <c r="D16" s="70" t="s">
        <v>29</v>
      </c>
      <c r="E16" s="60">
        <v>1217.1245625</v>
      </c>
      <c r="F16" s="61" t="s">
        <v>69</v>
      </c>
      <c r="G16" s="62">
        <v>1352.3606249999998</v>
      </c>
      <c r="H16" s="60">
        <v>1268.6733674999998</v>
      </c>
      <c r="I16" s="61" t="s">
        <v>69</v>
      </c>
      <c r="J16" s="89">
        <v>1409.6370749999999</v>
      </c>
      <c r="K16" s="60">
        <v>1331.6774625</v>
      </c>
      <c r="L16" s="61" t="s">
        <v>69</v>
      </c>
      <c r="M16" s="89">
        <v>1479.641625</v>
      </c>
      <c r="N16" s="60">
        <v>1377.4986224999998</v>
      </c>
      <c r="O16" s="61" t="s">
        <v>69</v>
      </c>
      <c r="P16" s="89">
        <v>1530.5540249999997</v>
      </c>
      <c r="Q16" s="60">
        <v>1376.06671125</v>
      </c>
      <c r="R16" s="61" t="s">
        <v>69</v>
      </c>
      <c r="S16" s="89">
        <v>1528.9630124999999</v>
      </c>
      <c r="T16" s="60">
        <v>1404.70493625</v>
      </c>
      <c r="U16" s="61" t="s">
        <v>69</v>
      </c>
      <c r="V16" s="89">
        <v>1560.7832624999999</v>
      </c>
      <c r="W16" s="60">
        <v>1431.9112499999999</v>
      </c>
      <c r="X16" s="61" t="s">
        <v>69</v>
      </c>
      <c r="Y16" s="89">
        <v>1591.0124999999998</v>
      </c>
      <c r="Z16" s="60">
        <v>1344.56466375</v>
      </c>
      <c r="AA16" s="61" t="s">
        <v>69</v>
      </c>
      <c r="AB16" s="89">
        <v>1493.9607374999998</v>
      </c>
      <c r="AC16" s="40"/>
    </row>
    <row r="17" spans="1:29" s="46" customFormat="1" ht="16.5" customHeight="1">
      <c r="A17" s="56"/>
      <c r="B17" s="69"/>
      <c r="C17" s="58"/>
      <c r="D17" s="70" t="s">
        <v>30</v>
      </c>
      <c r="E17" s="60">
        <v>1251.3368274749996</v>
      </c>
      <c r="F17" s="61" t="s">
        <v>69</v>
      </c>
      <c r="G17" s="62">
        <v>1390.3742527499996</v>
      </c>
      <c r="H17" s="60">
        <v>1304.3346225209998</v>
      </c>
      <c r="I17" s="61" t="s">
        <v>69</v>
      </c>
      <c r="J17" s="89">
        <v>1449.2606916899997</v>
      </c>
      <c r="K17" s="60">
        <v>1369.1097053549997</v>
      </c>
      <c r="L17" s="61" t="s">
        <v>69</v>
      </c>
      <c r="M17" s="89">
        <v>1521.2330059499998</v>
      </c>
      <c r="N17" s="60">
        <v>1416.2188565069996</v>
      </c>
      <c r="O17" s="61" t="s">
        <v>69</v>
      </c>
      <c r="P17" s="89">
        <v>1573.5765072299996</v>
      </c>
      <c r="Q17" s="60">
        <v>1414.7466955334999</v>
      </c>
      <c r="R17" s="61" t="s">
        <v>69</v>
      </c>
      <c r="S17" s="89">
        <v>1571.9407728149997</v>
      </c>
      <c r="T17" s="60">
        <v>1444.1899150035</v>
      </c>
      <c r="U17" s="61" t="s">
        <v>69</v>
      </c>
      <c r="V17" s="89">
        <v>1604.6554611149998</v>
      </c>
      <c r="W17" s="60">
        <v>1472.1609734999997</v>
      </c>
      <c r="X17" s="61" t="s">
        <v>69</v>
      </c>
      <c r="Y17" s="89">
        <v>1635.7344149999997</v>
      </c>
      <c r="Z17" s="60">
        <v>1382.3591541164997</v>
      </c>
      <c r="AA17" s="61" t="s">
        <v>69</v>
      </c>
      <c r="AB17" s="89">
        <v>1535.9546156849997</v>
      </c>
      <c r="AC17" s="40"/>
    </row>
    <row r="18" spans="1:29" s="46" customFormat="1" ht="16.5" customHeight="1">
      <c r="A18" s="56"/>
      <c r="B18" s="69"/>
      <c r="C18" s="58"/>
      <c r="D18" s="70" t="s">
        <v>31</v>
      </c>
      <c r="E18" s="60">
        <v>1289.6430568874998</v>
      </c>
      <c r="F18" s="61" t="s">
        <v>69</v>
      </c>
      <c r="G18" s="62">
        <v>1432.9367298749999</v>
      </c>
      <c r="H18" s="60">
        <v>1344.2632334144998</v>
      </c>
      <c r="I18" s="61" t="s">
        <v>69</v>
      </c>
      <c r="J18" s="89">
        <v>1493.6258149049997</v>
      </c>
      <c r="K18" s="60">
        <v>1411.0212269474998</v>
      </c>
      <c r="L18" s="61" t="s">
        <v>69</v>
      </c>
      <c r="M18" s="89">
        <v>1567.8013632749999</v>
      </c>
      <c r="N18" s="60">
        <v>1459.5724949715</v>
      </c>
      <c r="O18" s="61" t="s">
        <v>69</v>
      </c>
      <c r="P18" s="89">
        <v>1621.7472166349999</v>
      </c>
      <c r="Q18" s="60">
        <v>1458.0552678457498</v>
      </c>
      <c r="R18" s="61" t="s">
        <v>69</v>
      </c>
      <c r="S18" s="89">
        <v>1620.0614087174997</v>
      </c>
      <c r="T18" s="60">
        <v>1488.3998103607498</v>
      </c>
      <c r="U18" s="61" t="s">
        <v>69</v>
      </c>
      <c r="V18" s="89">
        <v>1653.7775670674998</v>
      </c>
      <c r="W18" s="60">
        <v>1517.22712575</v>
      </c>
      <c r="X18" s="61" t="s">
        <v>69</v>
      </c>
      <c r="Y18" s="89">
        <v>1685.8079174999998</v>
      </c>
      <c r="Z18" s="60">
        <v>1424.6762710792498</v>
      </c>
      <c r="AA18" s="61" t="s">
        <v>69</v>
      </c>
      <c r="AB18" s="89">
        <v>1582.9736345324998</v>
      </c>
      <c r="AC18" s="40"/>
    </row>
    <row r="19" spans="1:29" s="46" customFormat="1" ht="16.5" customHeight="1">
      <c r="A19" s="56"/>
      <c r="B19" s="69"/>
      <c r="C19" s="58"/>
      <c r="D19" s="70" t="s">
        <v>32</v>
      </c>
      <c r="E19" s="60">
        <v>1312.2815737499996</v>
      </c>
      <c r="F19" s="61" t="s">
        <v>69</v>
      </c>
      <c r="G19" s="62">
        <v>1458.0906374999995</v>
      </c>
      <c r="H19" s="60">
        <v>1367.8605580499996</v>
      </c>
      <c r="I19" s="61" t="s">
        <v>69</v>
      </c>
      <c r="J19" s="89">
        <v>1519.8450644999996</v>
      </c>
      <c r="K19" s="60">
        <v>1435.79042775</v>
      </c>
      <c r="L19" s="61" t="s">
        <v>69</v>
      </c>
      <c r="M19" s="89">
        <v>1595.3226974999998</v>
      </c>
      <c r="N19" s="60">
        <v>1485.1939693499996</v>
      </c>
      <c r="O19" s="61" t="s">
        <v>69</v>
      </c>
      <c r="P19" s="89">
        <v>1650.2155214999996</v>
      </c>
      <c r="Q19" s="60">
        <v>1483.6501086749995</v>
      </c>
      <c r="R19" s="61" t="s">
        <v>69</v>
      </c>
      <c r="S19" s="89">
        <v>1648.5001207499995</v>
      </c>
      <c r="T19" s="60">
        <v>1514.5273221749997</v>
      </c>
      <c r="U19" s="61" t="s">
        <v>69</v>
      </c>
      <c r="V19" s="89">
        <v>1682.8081357499996</v>
      </c>
      <c r="W19" s="60">
        <v>1543.8606749999997</v>
      </c>
      <c r="X19" s="61" t="s">
        <v>69</v>
      </c>
      <c r="Y19" s="89">
        <v>1715.4007499999996</v>
      </c>
      <c r="Z19" s="60">
        <v>1449.6851738249995</v>
      </c>
      <c r="AA19" s="61" t="s">
        <v>69</v>
      </c>
      <c r="AB19" s="89">
        <v>1610.7613042499995</v>
      </c>
      <c r="AC19" s="40"/>
    </row>
    <row r="20" spans="1:29" s="46" customFormat="1" ht="24">
      <c r="A20" s="56"/>
      <c r="B20" s="69"/>
      <c r="C20" s="58"/>
      <c r="D20" s="71" t="s">
        <v>33</v>
      </c>
      <c r="E20" s="60">
        <v>1406.7599458499997</v>
      </c>
      <c r="F20" s="61" t="s">
        <v>69</v>
      </c>
      <c r="G20" s="62">
        <v>1563.0666064999996</v>
      </c>
      <c r="H20" s="60">
        <v>1466.3403670859998</v>
      </c>
      <c r="I20" s="61" t="s">
        <v>69</v>
      </c>
      <c r="J20" s="89">
        <v>1629.2670745399996</v>
      </c>
      <c r="K20" s="60">
        <v>1539.1608819299997</v>
      </c>
      <c r="L20" s="61" t="s">
        <v>69</v>
      </c>
      <c r="M20" s="89">
        <v>1710.1787576999998</v>
      </c>
      <c r="N20" s="60">
        <v>1592.1212563619997</v>
      </c>
      <c r="O20" s="61" t="s">
        <v>69</v>
      </c>
      <c r="P20" s="89">
        <v>1769.0236181799996</v>
      </c>
      <c r="Q20" s="60">
        <v>1590.4662446609998</v>
      </c>
      <c r="R20" s="61" t="s">
        <v>69</v>
      </c>
      <c r="S20" s="89">
        <v>1767.1847162899996</v>
      </c>
      <c r="T20" s="60">
        <v>1623.5664786809998</v>
      </c>
      <c r="U20" s="61" t="s">
        <v>69</v>
      </c>
      <c r="V20" s="89">
        <v>1803.9627540899996</v>
      </c>
      <c r="W20" s="60">
        <v>1655.0117009999997</v>
      </c>
      <c r="X20" s="61" t="s">
        <v>69</v>
      </c>
      <c r="Y20" s="89">
        <v>1838.9018899999996</v>
      </c>
      <c r="Z20" s="60">
        <v>1554.0559872389997</v>
      </c>
      <c r="AA20" s="61" t="s">
        <v>69</v>
      </c>
      <c r="AB20" s="89">
        <v>1726.7288747099997</v>
      </c>
      <c r="AC20" s="40"/>
    </row>
    <row r="21" spans="1:29" s="46" customFormat="1" ht="16.5" customHeight="1">
      <c r="A21" s="56"/>
      <c r="B21" s="69"/>
      <c r="C21" s="66"/>
      <c r="D21" s="71" t="s">
        <v>34</v>
      </c>
      <c r="E21" s="60">
        <v>1538.0028562499997</v>
      </c>
      <c r="F21" s="61" t="s">
        <v>69</v>
      </c>
      <c r="G21" s="62">
        <v>1708.8920624999996</v>
      </c>
      <c r="H21" s="60">
        <v>1603.14180075</v>
      </c>
      <c r="I21" s="61" t="s">
        <v>69</v>
      </c>
      <c r="J21" s="89">
        <v>1781.2686674999998</v>
      </c>
      <c r="K21" s="60">
        <v>1682.7560662499998</v>
      </c>
      <c r="L21" s="61" t="s">
        <v>69</v>
      </c>
      <c r="M21" s="89">
        <v>1869.7289624999996</v>
      </c>
      <c r="N21" s="60">
        <v>1740.6573502499996</v>
      </c>
      <c r="O21" s="61" t="s">
        <v>69</v>
      </c>
      <c r="P21" s="89">
        <v>1934.0637224999996</v>
      </c>
      <c r="Q21" s="60">
        <v>1738.8479351249998</v>
      </c>
      <c r="R21" s="61" t="s">
        <v>69</v>
      </c>
      <c r="S21" s="89">
        <v>1932.0532612499997</v>
      </c>
      <c r="T21" s="60">
        <v>1775.0362376249996</v>
      </c>
      <c r="U21" s="61" t="s">
        <v>69</v>
      </c>
      <c r="V21" s="89">
        <v>1972.2624862499995</v>
      </c>
      <c r="W21" s="60">
        <v>1809.4151249999998</v>
      </c>
      <c r="X21" s="61" t="s">
        <v>69</v>
      </c>
      <c r="Y21" s="89">
        <v>2010.4612499999996</v>
      </c>
      <c r="Z21" s="60">
        <v>1699.0408023749997</v>
      </c>
      <c r="AA21" s="61" t="s">
        <v>69</v>
      </c>
      <c r="AB21" s="89">
        <v>1887.8231137499995</v>
      </c>
      <c r="AC21" s="41"/>
    </row>
    <row r="22" spans="1:29" s="46" customFormat="1" ht="16.5" customHeight="1">
      <c r="A22" s="56"/>
      <c r="B22" s="69"/>
      <c r="C22" s="58" t="s">
        <v>35</v>
      </c>
      <c r="D22" s="70" t="s">
        <v>29</v>
      </c>
      <c r="E22" s="60">
        <v>1542.42876375</v>
      </c>
      <c r="F22" s="61" t="s">
        <v>69</v>
      </c>
      <c r="G22" s="62">
        <v>1713.8097374999998</v>
      </c>
      <c r="H22" s="60">
        <v>1607.7551584499997</v>
      </c>
      <c r="I22" s="61" t="s">
        <v>69</v>
      </c>
      <c r="J22" s="89">
        <v>1786.3946204999997</v>
      </c>
      <c r="K22" s="60">
        <v>1687.59852975</v>
      </c>
      <c r="L22" s="61" t="s">
        <v>69</v>
      </c>
      <c r="M22" s="89">
        <v>1875.1094775</v>
      </c>
      <c r="N22" s="60">
        <v>1745.6664361499998</v>
      </c>
      <c r="O22" s="61" t="s">
        <v>69</v>
      </c>
      <c r="P22" s="89">
        <v>1939.6293734999997</v>
      </c>
      <c r="Q22" s="60">
        <v>1743.8518140749998</v>
      </c>
      <c r="R22" s="61" t="s">
        <v>69</v>
      </c>
      <c r="S22" s="89">
        <v>1937.6131267499998</v>
      </c>
      <c r="T22" s="60">
        <v>1780.144255575</v>
      </c>
      <c r="U22" s="61" t="s">
        <v>69</v>
      </c>
      <c r="V22" s="89">
        <v>1977.9380617499999</v>
      </c>
      <c r="W22" s="60">
        <v>1814.6220749999998</v>
      </c>
      <c r="X22" s="61" t="s">
        <v>69</v>
      </c>
      <c r="Y22" s="89">
        <v>2016.2467499999998</v>
      </c>
      <c r="Z22" s="60">
        <v>1703.9301284249998</v>
      </c>
      <c r="AA22" s="61" t="s">
        <v>69</v>
      </c>
      <c r="AB22" s="89">
        <v>1893.2556982499998</v>
      </c>
      <c r="AC22" s="94" t="s">
        <v>73</v>
      </c>
    </row>
    <row r="23" spans="1:29" s="46" customFormat="1" ht="18.75" customHeight="1">
      <c r="A23" s="56"/>
      <c r="B23" s="69"/>
      <c r="C23" s="58"/>
      <c r="D23" s="70" t="s">
        <v>37</v>
      </c>
      <c r="E23" s="60">
        <v>1318.1459011875</v>
      </c>
      <c r="F23" s="61" t="s">
        <v>69</v>
      </c>
      <c r="G23" s="62">
        <v>1464.6065568749998</v>
      </c>
      <c r="H23" s="60">
        <v>1373.9732570025</v>
      </c>
      <c r="I23" s="61" t="s">
        <v>69</v>
      </c>
      <c r="J23" s="89">
        <v>1526.636952225</v>
      </c>
      <c r="K23" s="60">
        <v>1442.2066918875</v>
      </c>
      <c r="L23" s="61" t="s">
        <v>69</v>
      </c>
      <c r="M23" s="89">
        <v>1602.451879875</v>
      </c>
      <c r="N23" s="60">
        <v>1491.8310081675</v>
      </c>
      <c r="O23" s="61" t="s">
        <v>69</v>
      </c>
      <c r="P23" s="89">
        <v>1657.590009075</v>
      </c>
      <c r="Q23" s="60">
        <v>1490.2802482837499</v>
      </c>
      <c r="R23" s="61" t="s">
        <v>69</v>
      </c>
      <c r="S23" s="89">
        <v>1655.8669425374999</v>
      </c>
      <c r="T23" s="60">
        <v>1521.2954459587497</v>
      </c>
      <c r="U23" s="61" t="s">
        <v>69</v>
      </c>
      <c r="V23" s="89">
        <v>1690.3282732874998</v>
      </c>
      <c r="W23" s="60">
        <v>1550.75988375</v>
      </c>
      <c r="X23" s="61" t="s">
        <v>69</v>
      </c>
      <c r="Y23" s="89">
        <v>1723.0665374999999</v>
      </c>
      <c r="Z23" s="60">
        <v>1456.16353084125</v>
      </c>
      <c r="AA23" s="61" t="s">
        <v>69</v>
      </c>
      <c r="AB23" s="89">
        <v>1617.9594787124997</v>
      </c>
      <c r="AC23" s="94"/>
    </row>
    <row r="24" spans="1:29" s="46" customFormat="1" ht="18" customHeight="1">
      <c r="A24" s="56"/>
      <c r="B24" s="69"/>
      <c r="C24" s="58"/>
      <c r="D24" s="70" t="s">
        <v>38</v>
      </c>
      <c r="E24" s="60">
        <v>1371.4043214374997</v>
      </c>
      <c r="F24" s="61" t="s">
        <v>69</v>
      </c>
      <c r="G24" s="62">
        <v>1523.7825793749996</v>
      </c>
      <c r="H24" s="60">
        <v>1429.4873279925</v>
      </c>
      <c r="I24" s="61" t="s">
        <v>69</v>
      </c>
      <c r="J24" s="89">
        <v>1588.3192533249999</v>
      </c>
      <c r="K24" s="60">
        <v>1500.4776693375</v>
      </c>
      <c r="L24" s="61" t="s">
        <v>69</v>
      </c>
      <c r="M24" s="89">
        <v>1667.197410375</v>
      </c>
      <c r="N24" s="60">
        <v>1552.1070084974997</v>
      </c>
      <c r="O24" s="61" t="s">
        <v>69</v>
      </c>
      <c r="P24" s="89">
        <v>1724.5633427749997</v>
      </c>
      <c r="Q24" s="60">
        <v>1550.4935916487495</v>
      </c>
      <c r="R24" s="61" t="s">
        <v>69</v>
      </c>
      <c r="S24" s="89">
        <v>1722.7706573874996</v>
      </c>
      <c r="T24" s="60">
        <v>1582.7619286237496</v>
      </c>
      <c r="U24" s="61" t="s">
        <v>69</v>
      </c>
      <c r="V24" s="89">
        <v>1758.6243651374996</v>
      </c>
      <c r="W24" s="60">
        <v>1613.4168487499999</v>
      </c>
      <c r="X24" s="61" t="s">
        <v>69</v>
      </c>
      <c r="Y24" s="89">
        <v>1792.6853874999997</v>
      </c>
      <c r="Z24" s="60">
        <v>1514.9984209762497</v>
      </c>
      <c r="AA24" s="61" t="s">
        <v>69</v>
      </c>
      <c r="AB24" s="89">
        <v>1683.3315788624996</v>
      </c>
      <c r="AC24" s="94"/>
    </row>
    <row r="25" spans="1:29" s="46" customFormat="1" ht="24">
      <c r="A25" s="56"/>
      <c r="B25" s="69"/>
      <c r="C25" s="58"/>
      <c r="D25" s="72" t="s">
        <v>39</v>
      </c>
      <c r="E25" s="60">
        <v>1409.6515387499999</v>
      </c>
      <c r="F25" s="61" t="s">
        <v>69</v>
      </c>
      <c r="G25" s="62">
        <v>1566.2794874999997</v>
      </c>
      <c r="H25" s="60">
        <v>1469.35442745</v>
      </c>
      <c r="I25" s="61" t="s">
        <v>69</v>
      </c>
      <c r="J25" s="89">
        <v>1632.6160304999999</v>
      </c>
      <c r="K25" s="60">
        <v>1542.3246247499999</v>
      </c>
      <c r="L25" s="61" t="s">
        <v>69</v>
      </c>
      <c r="M25" s="89">
        <v>1713.6940275</v>
      </c>
      <c r="N25" s="60">
        <v>1595.3938591499998</v>
      </c>
      <c r="O25" s="61" t="s">
        <v>69</v>
      </c>
      <c r="P25" s="89">
        <v>1772.6598434999996</v>
      </c>
      <c r="Q25" s="60">
        <v>1593.7354455749999</v>
      </c>
      <c r="R25" s="61" t="s">
        <v>69</v>
      </c>
      <c r="S25" s="89">
        <v>1770.8171617499997</v>
      </c>
      <c r="T25" s="60">
        <v>1626.9037170749998</v>
      </c>
      <c r="U25" s="61" t="s">
        <v>69</v>
      </c>
      <c r="V25" s="89">
        <v>1807.6707967499997</v>
      </c>
      <c r="W25" s="60">
        <v>1658.4135749999998</v>
      </c>
      <c r="X25" s="61" t="s">
        <v>69</v>
      </c>
      <c r="Y25" s="89">
        <v>1842.6817499999997</v>
      </c>
      <c r="Z25" s="60">
        <v>1557.2503469249996</v>
      </c>
      <c r="AA25" s="61" t="s">
        <v>69</v>
      </c>
      <c r="AB25" s="89">
        <v>1730.2781632499996</v>
      </c>
      <c r="AC25" s="94"/>
    </row>
    <row r="26" spans="1:29" s="46" customFormat="1" ht="25.5" customHeight="1">
      <c r="A26" s="56"/>
      <c r="B26" s="69"/>
      <c r="C26" s="66"/>
      <c r="D26" s="72" t="s">
        <v>34</v>
      </c>
      <c r="E26" s="60">
        <v>1540.9534612499997</v>
      </c>
      <c r="F26" s="61" t="s">
        <v>69</v>
      </c>
      <c r="G26" s="62">
        <v>1712.1705124999996</v>
      </c>
      <c r="H26" s="60">
        <v>1606.2173725499997</v>
      </c>
      <c r="I26" s="61" t="s">
        <v>69</v>
      </c>
      <c r="J26" s="89">
        <v>1784.6859694999996</v>
      </c>
      <c r="K26" s="60">
        <v>1685.9843752499999</v>
      </c>
      <c r="L26" s="61" t="s">
        <v>69</v>
      </c>
      <c r="M26" s="89">
        <v>1873.3159724999998</v>
      </c>
      <c r="N26" s="60">
        <v>1743.9967408499995</v>
      </c>
      <c r="O26" s="61" t="s">
        <v>69</v>
      </c>
      <c r="P26" s="89">
        <v>1937.7741564999994</v>
      </c>
      <c r="Q26" s="60">
        <v>1742.1838544249997</v>
      </c>
      <c r="R26" s="61" t="s">
        <v>69</v>
      </c>
      <c r="S26" s="89">
        <v>1935.7598382499996</v>
      </c>
      <c r="T26" s="60">
        <v>1778.4415829249997</v>
      </c>
      <c r="U26" s="61" t="s">
        <v>69</v>
      </c>
      <c r="V26" s="89">
        <v>1976.0462032499995</v>
      </c>
      <c r="W26" s="60">
        <v>1812.8864249999997</v>
      </c>
      <c r="X26" s="61" t="s">
        <v>69</v>
      </c>
      <c r="Y26" s="89">
        <v>2014.3182499999996</v>
      </c>
      <c r="Z26" s="60">
        <v>1702.3003530749995</v>
      </c>
      <c r="AA26" s="61" t="s">
        <v>69</v>
      </c>
      <c r="AB26" s="89">
        <v>1891.4448367499995</v>
      </c>
      <c r="AC26" s="94"/>
    </row>
    <row r="27" spans="1:29" s="46" customFormat="1" ht="106.5" customHeight="1">
      <c r="A27" s="56"/>
      <c r="B27" s="57" t="s">
        <v>40</v>
      </c>
      <c r="C27" s="7" t="s">
        <v>41</v>
      </c>
      <c r="D27" s="7"/>
      <c r="E27" s="73">
        <v>657.5999999999999</v>
      </c>
      <c r="F27" s="73"/>
      <c r="G27" s="73"/>
      <c r="H27" s="73">
        <v>703.2</v>
      </c>
      <c r="I27" s="73"/>
      <c r="J27" s="73"/>
      <c r="K27" s="73">
        <v>688.8</v>
      </c>
      <c r="L27" s="73"/>
      <c r="M27" s="73"/>
      <c r="N27" s="73">
        <v>735.2</v>
      </c>
      <c r="O27" s="73"/>
      <c r="P27" s="73"/>
      <c r="Q27" s="73">
        <v>748</v>
      </c>
      <c r="R27" s="73"/>
      <c r="S27" s="73"/>
      <c r="T27" s="73">
        <v>755.2</v>
      </c>
      <c r="U27" s="73"/>
      <c r="V27" s="73"/>
      <c r="W27" s="73">
        <v>800</v>
      </c>
      <c r="X27" s="73"/>
      <c r="Y27" s="73"/>
      <c r="Z27" s="73">
        <v>790.4</v>
      </c>
      <c r="AA27" s="73"/>
      <c r="AB27" s="73"/>
      <c r="AC27" s="96" t="s">
        <v>74</v>
      </c>
    </row>
    <row r="28" spans="1:29" s="46" customFormat="1" ht="18" customHeight="1">
      <c r="A28" s="56"/>
      <c r="B28" s="63"/>
      <c r="C28" s="74" t="s">
        <v>43</v>
      </c>
      <c r="D28" s="65" t="s">
        <v>44</v>
      </c>
      <c r="E28" s="75">
        <v>371.03857874999994</v>
      </c>
      <c r="F28" s="76" t="s">
        <v>69</v>
      </c>
      <c r="G28" s="62">
        <v>412.26508749999994</v>
      </c>
      <c r="H28" s="75">
        <v>386.75315385</v>
      </c>
      <c r="I28" s="76" t="s">
        <v>69</v>
      </c>
      <c r="J28" s="89">
        <v>429.72572649999995</v>
      </c>
      <c r="K28" s="75">
        <v>405.95985675</v>
      </c>
      <c r="L28" s="76" t="s">
        <v>69</v>
      </c>
      <c r="M28" s="89">
        <v>451.06650749999994</v>
      </c>
      <c r="N28" s="75">
        <v>419.92836794999994</v>
      </c>
      <c r="O28" s="76" t="s">
        <v>69</v>
      </c>
      <c r="P28" s="89">
        <v>466.5870754999999</v>
      </c>
      <c r="Q28" s="75">
        <v>419.4918519749999</v>
      </c>
      <c r="R28" s="76" t="s">
        <v>69</v>
      </c>
      <c r="S28" s="89">
        <v>466.1020577499999</v>
      </c>
      <c r="T28" s="75">
        <v>428.2221714749999</v>
      </c>
      <c r="U28" s="76" t="s">
        <v>69</v>
      </c>
      <c r="V28" s="89">
        <v>475.8024127499999</v>
      </c>
      <c r="W28" s="75">
        <v>436.5159749999999</v>
      </c>
      <c r="X28" s="76" t="s">
        <v>69</v>
      </c>
      <c r="Y28" s="89">
        <v>485.0177499999999</v>
      </c>
      <c r="Z28" s="75">
        <v>409.8885005249999</v>
      </c>
      <c r="AA28" s="76" t="s">
        <v>69</v>
      </c>
      <c r="AB28" s="89">
        <v>455.4316672499999</v>
      </c>
      <c r="AC28" s="94" t="s">
        <v>45</v>
      </c>
    </row>
    <row r="29" spans="1:29" s="46" customFormat="1" ht="18" customHeight="1">
      <c r="A29" s="56"/>
      <c r="B29" s="77"/>
      <c r="C29" s="74"/>
      <c r="D29" s="67" t="s">
        <v>46</v>
      </c>
      <c r="E29" s="75">
        <v>634.3800749999999</v>
      </c>
      <c r="F29" s="61" t="s">
        <v>69</v>
      </c>
      <c r="G29" s="62">
        <v>704.8667499999999</v>
      </c>
      <c r="H29" s="75">
        <v>661.2479369999999</v>
      </c>
      <c r="I29" s="61" t="s">
        <v>69</v>
      </c>
      <c r="J29" s="89">
        <v>734.7199299999999</v>
      </c>
      <c r="K29" s="75">
        <v>694.0864349999999</v>
      </c>
      <c r="L29" s="61" t="s">
        <v>69</v>
      </c>
      <c r="M29" s="89">
        <v>771.20715</v>
      </c>
      <c r="N29" s="75">
        <v>717.9689789999999</v>
      </c>
      <c r="O29" s="61" t="s">
        <v>69</v>
      </c>
      <c r="P29" s="89">
        <v>797.7433099999998</v>
      </c>
      <c r="Q29" s="75">
        <v>717.2226494999999</v>
      </c>
      <c r="R29" s="61" t="s">
        <v>69</v>
      </c>
      <c r="S29" s="89">
        <v>796.9140549999998</v>
      </c>
      <c r="T29" s="75">
        <v>732.1492394999999</v>
      </c>
      <c r="U29" s="61" t="s">
        <v>69</v>
      </c>
      <c r="V29" s="89">
        <v>813.4991549999999</v>
      </c>
      <c r="W29" s="75">
        <v>746.3294999999999</v>
      </c>
      <c r="X29" s="61" t="s">
        <v>69</v>
      </c>
      <c r="Y29" s="89">
        <v>829.2549999999999</v>
      </c>
      <c r="Z29" s="75">
        <v>700.8034004999998</v>
      </c>
      <c r="AA29" s="61" t="s">
        <v>69</v>
      </c>
      <c r="AB29" s="89">
        <v>778.6704449999999</v>
      </c>
      <c r="AC29" s="97"/>
    </row>
    <row r="30" spans="1:29" s="46" customFormat="1" ht="18" customHeight="1">
      <c r="A30" s="78"/>
      <c r="B30" s="58" t="s">
        <v>47</v>
      </c>
      <c r="C30" s="58"/>
      <c r="D30" s="59"/>
      <c r="E30" s="75">
        <v>3319.430625</v>
      </c>
      <c r="F30" s="61" t="s">
        <v>69</v>
      </c>
      <c r="G30" s="62">
        <v>3688.25625</v>
      </c>
      <c r="H30" s="75">
        <v>3460.0182750000004</v>
      </c>
      <c r="I30" s="61" t="s">
        <v>69</v>
      </c>
      <c r="J30" s="89">
        <v>3844.46475</v>
      </c>
      <c r="K30" s="75">
        <v>3631.847625</v>
      </c>
      <c r="L30" s="61" t="s">
        <v>69</v>
      </c>
      <c r="M30" s="89">
        <v>4035.38625</v>
      </c>
      <c r="N30" s="75">
        <v>3756.8144249999996</v>
      </c>
      <c r="O30" s="61" t="s">
        <v>69</v>
      </c>
      <c r="P30" s="89">
        <v>4174.238249999999</v>
      </c>
      <c r="Q30" s="75">
        <v>3752.9092125</v>
      </c>
      <c r="R30" s="61" t="s">
        <v>69</v>
      </c>
      <c r="S30" s="89">
        <v>4169.899125</v>
      </c>
      <c r="T30" s="75">
        <v>3831.0134625</v>
      </c>
      <c r="U30" s="61" t="s">
        <v>69</v>
      </c>
      <c r="V30" s="89">
        <v>4256.681625</v>
      </c>
      <c r="W30" s="75">
        <v>3905.2125</v>
      </c>
      <c r="X30" s="61" t="s">
        <v>69</v>
      </c>
      <c r="Y30" s="89">
        <v>4339.125</v>
      </c>
      <c r="Z30" s="75">
        <v>3666.9945374999998</v>
      </c>
      <c r="AA30" s="61" t="s">
        <v>69</v>
      </c>
      <c r="AB30" s="89">
        <v>4074.4383749999997</v>
      </c>
      <c r="AC30" s="94" t="s">
        <v>48</v>
      </c>
    </row>
    <row r="31" spans="1:29" s="46" customFormat="1" ht="28.5" customHeight="1">
      <c r="A31" s="56" t="s">
        <v>49</v>
      </c>
      <c r="B31" s="79" t="s">
        <v>50</v>
      </c>
      <c r="C31" s="80" t="s">
        <v>51</v>
      </c>
      <c r="D31" s="81" t="s">
        <v>52</v>
      </c>
      <c r="E31" s="75">
        <v>1268.7601499999998</v>
      </c>
      <c r="F31" s="61" t="s">
        <v>69</v>
      </c>
      <c r="G31" s="62">
        <v>1409.7334999999998</v>
      </c>
      <c r="H31" s="75">
        <v>1322.4958739999997</v>
      </c>
      <c r="I31" s="61" t="s">
        <v>69</v>
      </c>
      <c r="J31" s="89">
        <v>1469.4398599999997</v>
      </c>
      <c r="K31" s="75">
        <v>1388.1728699999999</v>
      </c>
      <c r="L31" s="61" t="s">
        <v>69</v>
      </c>
      <c r="M31" s="89">
        <v>1542.4143</v>
      </c>
      <c r="N31" s="75">
        <v>1435.9379579999998</v>
      </c>
      <c r="O31" s="61" t="s">
        <v>69</v>
      </c>
      <c r="P31" s="89">
        <v>1595.4866199999997</v>
      </c>
      <c r="Q31" s="75">
        <v>1434.4452989999997</v>
      </c>
      <c r="R31" s="61" t="s">
        <v>69</v>
      </c>
      <c r="S31" s="89">
        <v>1593.8281099999997</v>
      </c>
      <c r="T31" s="75">
        <v>1464.2984789999998</v>
      </c>
      <c r="U31" s="61" t="s">
        <v>69</v>
      </c>
      <c r="V31" s="89">
        <v>1626.9983099999997</v>
      </c>
      <c r="W31" s="75">
        <v>1492.6589999999999</v>
      </c>
      <c r="X31" s="61" t="s">
        <v>69</v>
      </c>
      <c r="Y31" s="89">
        <v>1658.5099999999998</v>
      </c>
      <c r="Z31" s="75">
        <v>1401.6068009999997</v>
      </c>
      <c r="AA31" s="61" t="s">
        <v>69</v>
      </c>
      <c r="AB31" s="89">
        <v>1557.3408899999997</v>
      </c>
      <c r="AC31" s="98" t="s">
        <v>75</v>
      </c>
    </row>
    <row r="32" spans="1:29" s="46" customFormat="1" ht="24">
      <c r="A32" s="56"/>
      <c r="B32" s="79"/>
      <c r="C32" s="82"/>
      <c r="D32" s="81" t="s">
        <v>54</v>
      </c>
      <c r="E32" s="75">
        <v>953.7830662499998</v>
      </c>
      <c r="F32" s="61" t="s">
        <v>69</v>
      </c>
      <c r="G32" s="62">
        <v>1059.7589624999998</v>
      </c>
      <c r="H32" s="75">
        <v>994.1785843499999</v>
      </c>
      <c r="I32" s="61" t="s">
        <v>69</v>
      </c>
      <c r="J32" s="89">
        <v>1104.6428715</v>
      </c>
      <c r="K32" s="75">
        <v>1043.55088425</v>
      </c>
      <c r="L32" s="61" t="s">
        <v>69</v>
      </c>
      <c r="M32" s="89">
        <v>1159.5009825</v>
      </c>
      <c r="N32" s="75">
        <v>1079.45801145</v>
      </c>
      <c r="O32" s="61" t="s">
        <v>69</v>
      </c>
      <c r="P32" s="89">
        <v>1199.3977905</v>
      </c>
      <c r="Q32" s="75">
        <v>1078.3359137249997</v>
      </c>
      <c r="R32" s="61" t="s">
        <v>69</v>
      </c>
      <c r="S32" s="89">
        <v>1198.1510152499998</v>
      </c>
      <c r="T32" s="75">
        <v>1100.777868225</v>
      </c>
      <c r="U32" s="61" t="s">
        <v>69</v>
      </c>
      <c r="V32" s="89">
        <v>1223.08652025</v>
      </c>
      <c r="W32" s="75">
        <v>1122.0977249999999</v>
      </c>
      <c r="X32" s="61" t="s">
        <v>69</v>
      </c>
      <c r="Y32" s="89">
        <v>1246.77525</v>
      </c>
      <c r="Z32" s="75">
        <v>1053.6497637749999</v>
      </c>
      <c r="AA32" s="61" t="s">
        <v>69</v>
      </c>
      <c r="AB32" s="89">
        <v>1170.7219597499998</v>
      </c>
      <c r="AC32" s="99"/>
    </row>
    <row r="33" spans="1:29" s="46" customFormat="1" ht="24" customHeight="1">
      <c r="A33" s="56"/>
      <c r="B33" s="57"/>
      <c r="C33" s="83" t="s">
        <v>55</v>
      </c>
      <c r="D33" s="84"/>
      <c r="E33" s="75">
        <v>284.7333824999999</v>
      </c>
      <c r="F33" s="85" t="s">
        <v>69</v>
      </c>
      <c r="G33" s="62">
        <v>316.3704249999999</v>
      </c>
      <c r="H33" s="75">
        <v>296.79267869999995</v>
      </c>
      <c r="I33" s="85" t="s">
        <v>69</v>
      </c>
      <c r="J33" s="89">
        <v>329.7696429999999</v>
      </c>
      <c r="K33" s="75">
        <v>311.53181849999993</v>
      </c>
      <c r="L33" s="85" t="s">
        <v>69</v>
      </c>
      <c r="M33" s="89">
        <v>346.1464649999999</v>
      </c>
      <c r="N33" s="75">
        <v>322.2511928999999</v>
      </c>
      <c r="O33" s="85" t="s">
        <v>69</v>
      </c>
      <c r="P33" s="89">
        <v>358.0568809999999</v>
      </c>
      <c r="Q33" s="75">
        <v>321.91621244999993</v>
      </c>
      <c r="R33" s="85" t="s">
        <v>69</v>
      </c>
      <c r="S33" s="89">
        <v>357.6846804999999</v>
      </c>
      <c r="T33" s="75">
        <v>328.6158214499999</v>
      </c>
      <c r="U33" s="85" t="s">
        <v>69</v>
      </c>
      <c r="V33" s="89">
        <v>365.1286904999999</v>
      </c>
      <c r="W33" s="75">
        <v>334.98044999999996</v>
      </c>
      <c r="X33" s="85" t="s">
        <v>69</v>
      </c>
      <c r="Y33" s="89">
        <v>372.2004999999999</v>
      </c>
      <c r="Z33" s="75">
        <v>314.54664254999994</v>
      </c>
      <c r="AA33" s="85" t="s">
        <v>69</v>
      </c>
      <c r="AB33" s="89">
        <v>349.4962694999999</v>
      </c>
      <c r="AC33" s="99"/>
    </row>
    <row r="34" spans="1:29" s="46" customFormat="1" ht="18" customHeight="1">
      <c r="A34" s="56"/>
      <c r="B34" s="57"/>
      <c r="C34" s="86" t="s">
        <v>56</v>
      </c>
      <c r="D34" s="87"/>
      <c r="E34" s="75">
        <v>1180.2419999999997</v>
      </c>
      <c r="F34" s="61" t="s">
        <v>69</v>
      </c>
      <c r="G34" s="62">
        <v>1311.3799999999997</v>
      </c>
      <c r="H34" s="75">
        <v>1230.2287199999998</v>
      </c>
      <c r="I34" s="61" t="s">
        <v>69</v>
      </c>
      <c r="J34" s="89">
        <v>1366.9207999999999</v>
      </c>
      <c r="K34" s="75">
        <v>1291.3236</v>
      </c>
      <c r="L34" s="61" t="s">
        <v>69</v>
      </c>
      <c r="M34" s="89">
        <v>1434.8039999999999</v>
      </c>
      <c r="N34" s="75">
        <v>1335.7562399999997</v>
      </c>
      <c r="O34" s="61" t="s">
        <v>69</v>
      </c>
      <c r="P34" s="89">
        <v>1484.1735999999996</v>
      </c>
      <c r="Q34" s="75">
        <v>1334.3677199999997</v>
      </c>
      <c r="R34" s="61" t="s">
        <v>69</v>
      </c>
      <c r="S34" s="89">
        <v>1482.6307999999997</v>
      </c>
      <c r="T34" s="75">
        <v>1362.1381199999998</v>
      </c>
      <c r="U34" s="61" t="s">
        <v>69</v>
      </c>
      <c r="V34" s="89">
        <v>1513.4867999999997</v>
      </c>
      <c r="W34" s="75">
        <v>1388.5199999999998</v>
      </c>
      <c r="X34" s="61" t="s">
        <v>69</v>
      </c>
      <c r="Y34" s="89">
        <v>1542.7999999999997</v>
      </c>
      <c r="Z34" s="75">
        <v>1303.8202799999997</v>
      </c>
      <c r="AA34" s="61" t="s">
        <v>69</v>
      </c>
      <c r="AB34" s="89">
        <v>1448.6891999999996</v>
      </c>
      <c r="AC34" s="100"/>
    </row>
    <row r="35" spans="1:29" s="46" customFormat="1" ht="42" customHeight="1">
      <c r="A35" s="56"/>
      <c r="B35" s="57"/>
      <c r="C35" s="7" t="s">
        <v>57</v>
      </c>
      <c r="D35" s="7"/>
      <c r="E35" s="73">
        <v>74.7117</v>
      </c>
      <c r="F35" s="73"/>
      <c r="G35" s="73"/>
      <c r="H35" s="73">
        <v>79.7769</v>
      </c>
      <c r="I35" s="73"/>
      <c r="J35" s="73"/>
      <c r="K35" s="73">
        <v>77.33475</v>
      </c>
      <c r="L35" s="73"/>
      <c r="M35" s="73"/>
      <c r="N35" s="73">
        <v>83.21400000000001</v>
      </c>
      <c r="O35" s="73"/>
      <c r="P35" s="73"/>
      <c r="Q35" s="73">
        <v>85.65615</v>
      </c>
      <c r="R35" s="73"/>
      <c r="S35" s="73"/>
      <c r="T35" s="73">
        <v>85.65615</v>
      </c>
      <c r="U35" s="73"/>
      <c r="V35" s="73"/>
      <c r="W35" s="73">
        <v>90.45</v>
      </c>
      <c r="X35" s="73"/>
      <c r="Y35" s="73"/>
      <c r="Z35" s="73">
        <v>91.80675</v>
      </c>
      <c r="AA35" s="73"/>
      <c r="AB35" s="73"/>
      <c r="AC35" s="101" t="s">
        <v>58</v>
      </c>
    </row>
    <row r="36" spans="1:29" s="46" customFormat="1" ht="21.75" customHeight="1">
      <c r="A36" s="56"/>
      <c r="B36" s="69" t="s">
        <v>59</v>
      </c>
      <c r="C36" s="64" t="s">
        <v>60</v>
      </c>
      <c r="D36" s="65" t="s">
        <v>61</v>
      </c>
      <c r="E36" s="75">
        <v>447.75430874999995</v>
      </c>
      <c r="F36" s="88" t="s">
        <v>69</v>
      </c>
      <c r="G36" s="62">
        <v>497.5047874999999</v>
      </c>
      <c r="H36" s="75">
        <v>466.7180206499999</v>
      </c>
      <c r="I36" s="76" t="s">
        <v>69</v>
      </c>
      <c r="J36" s="89">
        <v>518.5755784999999</v>
      </c>
      <c r="K36" s="75">
        <v>489.8958907499999</v>
      </c>
      <c r="L36" s="76" t="s">
        <v>69</v>
      </c>
      <c r="M36" s="89">
        <v>544.3287674999999</v>
      </c>
      <c r="N36" s="75">
        <v>506.75252355</v>
      </c>
      <c r="O36" s="76" t="s">
        <v>69</v>
      </c>
      <c r="P36" s="89">
        <v>563.0583594999999</v>
      </c>
      <c r="Q36" s="75">
        <v>506.2257537749999</v>
      </c>
      <c r="R36" s="76" t="s">
        <v>69</v>
      </c>
      <c r="S36" s="89">
        <v>562.4730597499998</v>
      </c>
      <c r="T36" s="75">
        <v>516.7611492749999</v>
      </c>
      <c r="U36" s="76" t="s">
        <v>69</v>
      </c>
      <c r="V36" s="89">
        <v>574.1790547499999</v>
      </c>
      <c r="W36" s="75">
        <v>526.769775</v>
      </c>
      <c r="X36" s="76" t="s">
        <v>69</v>
      </c>
      <c r="Y36" s="89">
        <v>585.2997499999999</v>
      </c>
      <c r="Z36" s="75">
        <v>494.63681872499984</v>
      </c>
      <c r="AA36" s="76" t="s">
        <v>69</v>
      </c>
      <c r="AB36" s="89">
        <v>549.5964652499998</v>
      </c>
      <c r="AC36" s="102" t="s">
        <v>62</v>
      </c>
    </row>
    <row r="37" spans="1:29" s="46" customFormat="1" ht="21.75" customHeight="1">
      <c r="A37" s="56"/>
      <c r="B37" s="69"/>
      <c r="C37" s="58"/>
      <c r="D37" s="59" t="s">
        <v>63</v>
      </c>
      <c r="E37" s="75">
        <v>1410.3891899999996</v>
      </c>
      <c r="F37" s="76" t="s">
        <v>69</v>
      </c>
      <c r="G37" s="62">
        <v>1567.0990999999997</v>
      </c>
      <c r="H37" s="75">
        <v>1470.1233203999998</v>
      </c>
      <c r="I37" s="61" t="s">
        <v>69</v>
      </c>
      <c r="J37" s="89">
        <v>1633.4703559999998</v>
      </c>
      <c r="K37" s="75">
        <v>1543.131702</v>
      </c>
      <c r="L37" s="61" t="s">
        <v>69</v>
      </c>
      <c r="M37" s="89">
        <v>1714.5907799999998</v>
      </c>
      <c r="N37" s="75">
        <v>1596.2287067999998</v>
      </c>
      <c r="O37" s="61" t="s">
        <v>69</v>
      </c>
      <c r="P37" s="89">
        <v>1773.5874519999998</v>
      </c>
      <c r="Q37" s="75">
        <v>1594.5694253999998</v>
      </c>
      <c r="R37" s="61" t="s">
        <v>69</v>
      </c>
      <c r="S37" s="89">
        <v>1771.7438059999997</v>
      </c>
      <c r="T37" s="75">
        <v>1627.7550533999997</v>
      </c>
      <c r="U37" s="61" t="s">
        <v>69</v>
      </c>
      <c r="V37" s="89">
        <v>1808.6167259999997</v>
      </c>
      <c r="W37" s="75">
        <v>1659.2813999999998</v>
      </c>
      <c r="X37" s="61" t="s">
        <v>69</v>
      </c>
      <c r="Y37" s="89">
        <v>1843.6459999999997</v>
      </c>
      <c r="Z37" s="75">
        <v>1558.0652345999997</v>
      </c>
      <c r="AA37" s="61" t="s">
        <v>69</v>
      </c>
      <c r="AB37" s="89">
        <v>1731.1835939999996</v>
      </c>
      <c r="AC37" s="102"/>
    </row>
    <row r="38" spans="1:29" s="46" customFormat="1" ht="31.5" customHeight="1">
      <c r="A38" s="56"/>
      <c r="B38" s="69"/>
      <c r="C38" s="58" t="s">
        <v>64</v>
      </c>
      <c r="D38" s="59"/>
      <c r="E38" s="60">
        <v>16.2283275</v>
      </c>
      <c r="F38" s="85" t="s">
        <v>69</v>
      </c>
      <c r="G38" s="89">
        <v>18.031474999999997</v>
      </c>
      <c r="H38" s="75">
        <v>16.915644899999997</v>
      </c>
      <c r="I38" s="85" t="s">
        <v>69</v>
      </c>
      <c r="J38" s="89">
        <v>18.795160999999997</v>
      </c>
      <c r="K38" s="75">
        <v>17.7556995</v>
      </c>
      <c r="L38" s="85" t="s">
        <v>69</v>
      </c>
      <c r="M38" s="89">
        <v>19.728554999999997</v>
      </c>
      <c r="N38" s="75">
        <v>18.366648299999998</v>
      </c>
      <c r="O38" s="85" t="s">
        <v>69</v>
      </c>
      <c r="P38" s="89">
        <v>20.407386999999996</v>
      </c>
      <c r="Q38" s="75">
        <v>18.347556149999996</v>
      </c>
      <c r="R38" s="85" t="s">
        <v>69</v>
      </c>
      <c r="S38" s="89">
        <v>20.386173499999995</v>
      </c>
      <c r="T38" s="75">
        <v>18.729399149999995</v>
      </c>
      <c r="U38" s="85" t="s">
        <v>69</v>
      </c>
      <c r="V38" s="89">
        <v>20.810443499999995</v>
      </c>
      <c r="W38" s="75">
        <v>19.092149999999997</v>
      </c>
      <c r="X38" s="85" t="s">
        <v>69</v>
      </c>
      <c r="Y38" s="89">
        <v>21.213499999999996</v>
      </c>
      <c r="Z38" s="75">
        <v>17.927528849999995</v>
      </c>
      <c r="AA38" s="85" t="s">
        <v>69</v>
      </c>
      <c r="AB38" s="89">
        <v>19.919476499999995</v>
      </c>
      <c r="AC38" s="102" t="s">
        <v>65</v>
      </c>
    </row>
    <row r="39" spans="2:22" s="47" customFormat="1" ht="20.25">
      <c r="B39" s="48"/>
      <c r="C39" s="48"/>
      <c r="D39" s="48"/>
      <c r="V39" s="91"/>
    </row>
    <row r="40" spans="2:4" s="47" customFormat="1" ht="20.25">
      <c r="B40" s="48"/>
      <c r="C40" s="48"/>
      <c r="D40" s="48"/>
    </row>
    <row r="41" spans="2:27" s="47" customFormat="1" ht="20.25">
      <c r="B41" s="48"/>
      <c r="C41" s="48"/>
      <c r="D41" s="48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Z41" s="90"/>
      <c r="AA41" s="90"/>
    </row>
  </sheetData>
  <sheetProtection/>
  <mergeCells count="65">
    <mergeCell ref="A1:B1"/>
    <mergeCell ref="C1:AC1"/>
    <mergeCell ref="E2:AB2"/>
    <mergeCell ref="E3:G3"/>
    <mergeCell ref="H3:J3"/>
    <mergeCell ref="K3:M3"/>
    <mergeCell ref="N3:P3"/>
    <mergeCell ref="Q3:S3"/>
    <mergeCell ref="T3:V3"/>
    <mergeCell ref="W3:Y3"/>
    <mergeCell ref="Z3:AB3"/>
    <mergeCell ref="C4:D4"/>
    <mergeCell ref="C8:D8"/>
    <mergeCell ref="C9:D9"/>
    <mergeCell ref="C10:D10"/>
    <mergeCell ref="C11:D11"/>
    <mergeCell ref="C14:D14"/>
    <mergeCell ref="C15:D15"/>
    <mergeCell ref="C27:D27"/>
    <mergeCell ref="E27:G27"/>
    <mergeCell ref="H27:J27"/>
    <mergeCell ref="K27:M27"/>
    <mergeCell ref="N27:P27"/>
    <mergeCell ref="Q27:S27"/>
    <mergeCell ref="T27:V27"/>
    <mergeCell ref="W27:Y27"/>
    <mergeCell ref="Z27:AB27"/>
    <mergeCell ref="B30:D30"/>
    <mergeCell ref="C33:D33"/>
    <mergeCell ref="C34:D34"/>
    <mergeCell ref="C35:D35"/>
    <mergeCell ref="E35:G35"/>
    <mergeCell ref="H35:J35"/>
    <mergeCell ref="K35:M35"/>
    <mergeCell ref="N35:P35"/>
    <mergeCell ref="Q35:S35"/>
    <mergeCell ref="T35:V35"/>
    <mergeCell ref="W35:Y35"/>
    <mergeCell ref="Z35:AB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AC2:AC3"/>
    <mergeCell ref="AC4:AC7"/>
    <mergeCell ref="AC8:AC10"/>
    <mergeCell ref="AC12:AC21"/>
    <mergeCell ref="AC22:AC26"/>
    <mergeCell ref="AC28:AC29"/>
    <mergeCell ref="AC31:AC34"/>
    <mergeCell ref="AC36:AC37"/>
    <mergeCell ref="B2:D3"/>
  </mergeCells>
  <printOptions horizontalCentered="1"/>
  <pageMargins left="0.15748031496062992" right="0.11811023622047245" top="0.35433070866141736" bottom="0.2755905511811024" header="0.2362204724409449" footer="0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zoomScaleNormal="90" zoomScaleSheetLayoutView="100" workbookViewId="0" topLeftCell="A1">
      <selection activeCell="Z10" sqref="Z10"/>
    </sheetView>
  </sheetViews>
  <sheetFormatPr defaultColWidth="9.00390625" defaultRowHeight="15" customHeight="1"/>
  <cols>
    <col min="1" max="1" width="3.375" style="13" customWidth="1"/>
    <col min="2" max="2" width="5.25390625" style="13" customWidth="1"/>
    <col min="3" max="3" width="13.25390625" style="13" customWidth="1"/>
    <col min="4" max="5" width="4.625" style="13" customWidth="1"/>
    <col min="6" max="6" width="5.75390625" style="13" customWidth="1"/>
    <col min="7" max="7" width="6.625" style="13" customWidth="1"/>
    <col min="8" max="8" width="5.75390625" style="13" customWidth="1"/>
    <col min="9" max="9" width="6.625" style="13" customWidth="1"/>
    <col min="10" max="10" width="5.75390625" style="13" customWidth="1"/>
    <col min="11" max="11" width="6.625" style="13" customWidth="1"/>
    <col min="12" max="12" width="5.75390625" style="13" customWidth="1"/>
    <col min="13" max="13" width="6.625" style="13" customWidth="1"/>
    <col min="14" max="14" width="5.75390625" style="13" customWidth="1"/>
    <col min="15" max="15" width="6.625" style="13" customWidth="1"/>
    <col min="16" max="16" width="5.75390625" style="13" customWidth="1"/>
    <col min="17" max="17" width="6.625" style="13" customWidth="1"/>
    <col min="18" max="18" width="4.75390625" style="13" customWidth="1"/>
    <col min="19" max="19" width="4.75390625" style="13" hidden="1" customWidth="1"/>
    <col min="20" max="20" width="6.625" style="13" customWidth="1"/>
    <col min="21" max="21" width="4.75390625" style="13" customWidth="1"/>
    <col min="22" max="22" width="6.625" style="16" customWidth="1"/>
    <col min="23" max="23" width="13.625" style="13" customWidth="1"/>
    <col min="24" max="24" width="9.00390625" style="13" customWidth="1"/>
    <col min="25" max="25" width="20.50390625" style="13" customWidth="1"/>
    <col min="26" max="16384" width="9.00390625" style="13" customWidth="1"/>
  </cols>
  <sheetData>
    <row r="1" spans="1:2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/>
      <c r="W1" s="1"/>
    </row>
    <row r="2" spans="1:23" ht="21.75" customHeight="1">
      <c r="A2" s="17" t="s">
        <v>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2"/>
      <c r="W2" s="17"/>
    </row>
    <row r="3" spans="1:23" ht="12.75" customHeight="1">
      <c r="A3" s="3" t="s">
        <v>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3"/>
      <c r="W3" s="3"/>
    </row>
    <row r="4" spans="1:23" ht="15.75" customHeight="1">
      <c r="A4" s="4" t="s">
        <v>78</v>
      </c>
      <c r="B4" s="4"/>
      <c r="C4" s="4"/>
      <c r="D4" s="18" t="s">
        <v>79</v>
      </c>
      <c r="E4" s="19"/>
      <c r="F4" s="18" t="s">
        <v>80</v>
      </c>
      <c r="G4" s="19"/>
      <c r="H4" s="18" t="s">
        <v>81</v>
      </c>
      <c r="I4" s="19"/>
      <c r="J4" s="18" t="s">
        <v>82</v>
      </c>
      <c r="K4" s="19"/>
      <c r="L4" s="18" t="s">
        <v>83</v>
      </c>
      <c r="M4" s="19"/>
      <c r="N4" s="18" t="s">
        <v>84</v>
      </c>
      <c r="O4" s="19"/>
      <c r="P4" s="18" t="s">
        <v>85</v>
      </c>
      <c r="Q4" s="19"/>
      <c r="R4" s="18" t="s">
        <v>86</v>
      </c>
      <c r="S4" s="19"/>
      <c r="T4" s="19"/>
      <c r="U4" s="18" t="s">
        <v>87</v>
      </c>
      <c r="V4" s="34"/>
      <c r="W4" s="7" t="s">
        <v>88</v>
      </c>
    </row>
    <row r="5" spans="1:23" ht="18" customHeight="1">
      <c r="A5" s="4"/>
      <c r="B5" s="4"/>
      <c r="C5" s="4"/>
      <c r="D5" s="5" t="s">
        <v>89</v>
      </c>
      <c r="E5" s="18" t="s">
        <v>90</v>
      </c>
      <c r="F5" s="18" t="s">
        <v>91</v>
      </c>
      <c r="G5" s="18" t="s">
        <v>92</v>
      </c>
      <c r="H5" s="18" t="s">
        <v>91</v>
      </c>
      <c r="I5" s="18" t="s">
        <v>92</v>
      </c>
      <c r="J5" s="18" t="s">
        <v>91</v>
      </c>
      <c r="K5" s="18" t="s">
        <v>92</v>
      </c>
      <c r="L5" s="18" t="s">
        <v>91</v>
      </c>
      <c r="M5" s="18" t="s">
        <v>92</v>
      </c>
      <c r="N5" s="18" t="s">
        <v>91</v>
      </c>
      <c r="O5" s="18" t="s">
        <v>92</v>
      </c>
      <c r="P5" s="18" t="s">
        <v>91</v>
      </c>
      <c r="Q5" s="18" t="s">
        <v>92</v>
      </c>
      <c r="R5" s="18" t="s">
        <v>91</v>
      </c>
      <c r="S5" s="18"/>
      <c r="T5" s="18" t="s">
        <v>92</v>
      </c>
      <c r="U5" s="18" t="s">
        <v>91</v>
      </c>
      <c r="V5" s="35" t="s">
        <v>92</v>
      </c>
      <c r="W5" s="7"/>
    </row>
    <row r="6" spans="1:23" ht="18.75" customHeight="1">
      <c r="A6" s="20" t="s">
        <v>93</v>
      </c>
      <c r="B6" s="21" t="s">
        <v>94</v>
      </c>
      <c r="C6" s="22" t="s">
        <v>95</v>
      </c>
      <c r="D6" s="5">
        <v>3</v>
      </c>
      <c r="E6" s="5" t="s">
        <v>96</v>
      </c>
      <c r="F6" s="23">
        <v>1233</v>
      </c>
      <c r="G6" s="24">
        <v>3699</v>
      </c>
      <c r="H6" s="23">
        <v>1318.5</v>
      </c>
      <c r="I6" s="24">
        <v>3955.5</v>
      </c>
      <c r="J6" s="23">
        <v>1291.5</v>
      </c>
      <c r="K6" s="24">
        <v>3874.5</v>
      </c>
      <c r="L6" s="23">
        <v>1378.5</v>
      </c>
      <c r="M6" s="24">
        <v>4135.5</v>
      </c>
      <c r="N6" s="23">
        <v>1402.5</v>
      </c>
      <c r="O6" s="24">
        <v>4207.5</v>
      </c>
      <c r="P6" s="23">
        <v>1416</v>
      </c>
      <c r="Q6" s="24">
        <v>4248</v>
      </c>
      <c r="R6" s="36">
        <v>1500</v>
      </c>
      <c r="S6" s="5">
        <v>1200</v>
      </c>
      <c r="T6" s="24">
        <v>4500</v>
      </c>
      <c r="U6" s="5">
        <v>1482</v>
      </c>
      <c r="V6" s="24">
        <v>4446</v>
      </c>
      <c r="W6" s="37" t="s">
        <v>97</v>
      </c>
    </row>
    <row r="7" spans="1:23" ht="18.75" customHeight="1">
      <c r="A7" s="25"/>
      <c r="B7" s="26"/>
      <c r="C7" s="22" t="s">
        <v>98</v>
      </c>
      <c r="D7" s="5">
        <v>20</v>
      </c>
      <c r="E7" s="5" t="s">
        <v>99</v>
      </c>
      <c r="F7" s="23">
        <v>94.53</v>
      </c>
      <c r="G7" s="24">
        <v>1890.6</v>
      </c>
      <c r="H7" s="23">
        <v>101.085</v>
      </c>
      <c r="I7" s="24">
        <v>2021.6999999999998</v>
      </c>
      <c r="J7" s="23">
        <v>99.015</v>
      </c>
      <c r="K7" s="24">
        <v>1980.3</v>
      </c>
      <c r="L7" s="23">
        <v>105.685</v>
      </c>
      <c r="M7" s="24">
        <v>2113.7</v>
      </c>
      <c r="N7" s="23">
        <v>107.525</v>
      </c>
      <c r="O7" s="24">
        <v>2150.5</v>
      </c>
      <c r="P7" s="23">
        <v>108.55999999999999</v>
      </c>
      <c r="Q7" s="24">
        <v>2171.2</v>
      </c>
      <c r="R7" s="36">
        <v>115</v>
      </c>
      <c r="S7" s="5">
        <v>115</v>
      </c>
      <c r="T7" s="24">
        <v>2300</v>
      </c>
      <c r="U7" s="5">
        <v>113.62</v>
      </c>
      <c r="V7" s="24">
        <v>2272.4</v>
      </c>
      <c r="W7" s="38"/>
    </row>
    <row r="8" spans="1:23" ht="24">
      <c r="A8" s="25"/>
      <c r="B8" s="26"/>
      <c r="C8" s="22" t="s">
        <v>100</v>
      </c>
      <c r="D8" s="5">
        <v>250</v>
      </c>
      <c r="E8" s="5" t="s">
        <v>99</v>
      </c>
      <c r="F8" s="23">
        <v>22.194</v>
      </c>
      <c r="G8" s="24">
        <v>5548.5</v>
      </c>
      <c r="H8" s="23">
        <v>23.733</v>
      </c>
      <c r="I8" s="24">
        <v>5933.25</v>
      </c>
      <c r="J8" s="23">
        <v>23.247</v>
      </c>
      <c r="K8" s="24">
        <v>5811.75</v>
      </c>
      <c r="L8" s="23">
        <v>24.813000000000002</v>
      </c>
      <c r="M8" s="24">
        <v>6203.250000000001</v>
      </c>
      <c r="N8" s="23">
        <v>25.245</v>
      </c>
      <c r="O8" s="24">
        <v>6311.25</v>
      </c>
      <c r="P8" s="23">
        <v>25.488</v>
      </c>
      <c r="Q8" s="24">
        <v>6372</v>
      </c>
      <c r="R8" s="36">
        <v>27</v>
      </c>
      <c r="S8" s="5">
        <v>27</v>
      </c>
      <c r="T8" s="24">
        <v>6750</v>
      </c>
      <c r="U8" s="5">
        <v>26.676</v>
      </c>
      <c r="V8" s="24">
        <v>6669</v>
      </c>
      <c r="W8" s="38"/>
    </row>
    <row r="9" spans="1:23" ht="24">
      <c r="A9" s="25"/>
      <c r="B9" s="26"/>
      <c r="C9" s="22" t="s">
        <v>101</v>
      </c>
      <c r="D9" s="5">
        <v>40</v>
      </c>
      <c r="E9" s="5" t="s">
        <v>99</v>
      </c>
      <c r="F9" s="23">
        <v>156.17999999999998</v>
      </c>
      <c r="G9" s="24">
        <v>6247.199999999999</v>
      </c>
      <c r="H9" s="23">
        <v>167.01</v>
      </c>
      <c r="I9" s="24">
        <v>6680.4</v>
      </c>
      <c r="J9" s="23">
        <v>163.59</v>
      </c>
      <c r="K9" s="24">
        <v>6543.6</v>
      </c>
      <c r="L9" s="23">
        <v>174.61</v>
      </c>
      <c r="M9" s="24">
        <v>6984.4</v>
      </c>
      <c r="N9" s="23">
        <v>177.65</v>
      </c>
      <c r="O9" s="24">
        <v>7106</v>
      </c>
      <c r="P9" s="23">
        <v>179.36</v>
      </c>
      <c r="Q9" s="24">
        <v>7174.4</v>
      </c>
      <c r="R9" s="36">
        <v>190</v>
      </c>
      <c r="S9" s="5">
        <v>190</v>
      </c>
      <c r="T9" s="24">
        <v>7600</v>
      </c>
      <c r="U9" s="5">
        <v>187.72</v>
      </c>
      <c r="V9" s="24">
        <v>7508.8</v>
      </c>
      <c r="W9" s="38"/>
    </row>
    <row r="10" spans="1:23" ht="24">
      <c r="A10" s="25"/>
      <c r="B10" s="26"/>
      <c r="C10" s="22" t="s">
        <v>102</v>
      </c>
      <c r="D10" s="5">
        <v>40</v>
      </c>
      <c r="E10" s="5" t="s">
        <v>99</v>
      </c>
      <c r="F10" s="23">
        <v>172.61999999999998</v>
      </c>
      <c r="G10" s="24">
        <v>6904.799999999999</v>
      </c>
      <c r="H10" s="23">
        <v>184.59</v>
      </c>
      <c r="I10" s="24">
        <v>7383.6</v>
      </c>
      <c r="J10" s="23">
        <v>180.81</v>
      </c>
      <c r="K10" s="24">
        <v>7232.4</v>
      </c>
      <c r="L10" s="23">
        <v>192.99</v>
      </c>
      <c r="M10" s="24">
        <v>7719.6</v>
      </c>
      <c r="N10" s="23">
        <v>196.35000000000002</v>
      </c>
      <c r="O10" s="24">
        <v>7854.000000000001</v>
      </c>
      <c r="P10" s="23">
        <v>198.23999999999998</v>
      </c>
      <c r="Q10" s="24">
        <v>7929.6</v>
      </c>
      <c r="R10" s="36">
        <v>210</v>
      </c>
      <c r="S10" s="5">
        <v>210</v>
      </c>
      <c r="T10" s="24">
        <v>8400</v>
      </c>
      <c r="U10" s="5">
        <v>207.48</v>
      </c>
      <c r="V10" s="24">
        <v>8299.199999999999</v>
      </c>
      <c r="W10" s="38"/>
    </row>
    <row r="11" spans="1:23" ht="18.75" customHeight="1">
      <c r="A11" s="25"/>
      <c r="B11" s="21" t="s">
        <v>103</v>
      </c>
      <c r="C11" s="22" t="s">
        <v>104</v>
      </c>
      <c r="D11" s="5">
        <v>1</v>
      </c>
      <c r="E11" s="5" t="s">
        <v>96</v>
      </c>
      <c r="F11" s="23">
        <v>986.4</v>
      </c>
      <c r="G11" s="24">
        <v>986.4</v>
      </c>
      <c r="H11" s="23">
        <v>1054.8</v>
      </c>
      <c r="I11" s="24">
        <v>1054.8</v>
      </c>
      <c r="J11" s="23">
        <v>1033.2</v>
      </c>
      <c r="K11" s="24">
        <v>1033.2</v>
      </c>
      <c r="L11" s="23">
        <v>1102.8</v>
      </c>
      <c r="M11" s="24">
        <v>1102.8</v>
      </c>
      <c r="N11" s="23">
        <v>1122</v>
      </c>
      <c r="O11" s="24">
        <v>1122</v>
      </c>
      <c r="P11" s="23">
        <v>1132.8</v>
      </c>
      <c r="Q11" s="24">
        <v>1132.8</v>
      </c>
      <c r="R11" s="36">
        <v>1200</v>
      </c>
      <c r="S11" s="5">
        <v>1480</v>
      </c>
      <c r="T11" s="24">
        <v>1200</v>
      </c>
      <c r="U11" s="5">
        <v>1185.6</v>
      </c>
      <c r="V11" s="24">
        <v>1185.6</v>
      </c>
      <c r="W11" s="39" t="s">
        <v>105</v>
      </c>
    </row>
    <row r="12" spans="1:23" ht="18.75" customHeight="1">
      <c r="A12" s="25"/>
      <c r="B12" s="26"/>
      <c r="C12" s="22" t="s">
        <v>106</v>
      </c>
      <c r="D12" s="5">
        <v>2</v>
      </c>
      <c r="E12" s="5" t="s">
        <v>96</v>
      </c>
      <c r="F12" s="23">
        <v>805.56</v>
      </c>
      <c r="G12" s="24">
        <v>1611.12</v>
      </c>
      <c r="H12" s="23">
        <v>861.42</v>
      </c>
      <c r="I12" s="24">
        <v>1722.84</v>
      </c>
      <c r="J12" s="23">
        <v>843.78</v>
      </c>
      <c r="K12" s="24">
        <v>1687.56</v>
      </c>
      <c r="L12" s="23">
        <v>900.62</v>
      </c>
      <c r="M12" s="24">
        <v>1801.24</v>
      </c>
      <c r="N12" s="23">
        <v>916.3</v>
      </c>
      <c r="O12" s="24">
        <v>1832.6</v>
      </c>
      <c r="P12" s="23">
        <v>925.12</v>
      </c>
      <c r="Q12" s="24">
        <v>1850.24</v>
      </c>
      <c r="R12" s="36">
        <v>980</v>
      </c>
      <c r="S12" s="5">
        <v>1290</v>
      </c>
      <c r="T12" s="24">
        <v>1960</v>
      </c>
      <c r="U12" s="5">
        <v>968.24</v>
      </c>
      <c r="V12" s="24">
        <v>1936.48</v>
      </c>
      <c r="W12" s="40"/>
    </row>
    <row r="13" spans="1:23" ht="18.75" customHeight="1">
      <c r="A13" s="25"/>
      <c r="B13" s="26"/>
      <c r="C13" s="22" t="s">
        <v>107</v>
      </c>
      <c r="D13" s="5">
        <v>14</v>
      </c>
      <c r="E13" s="5" t="s">
        <v>99</v>
      </c>
      <c r="F13" s="23">
        <v>98.64</v>
      </c>
      <c r="G13" s="24">
        <v>1380.96</v>
      </c>
      <c r="H13" s="23">
        <v>105.48</v>
      </c>
      <c r="I13" s="24">
        <v>1476.72</v>
      </c>
      <c r="J13" s="23">
        <v>103.32</v>
      </c>
      <c r="K13" s="24">
        <v>1446.48</v>
      </c>
      <c r="L13" s="23">
        <v>110.28</v>
      </c>
      <c r="M13" s="24">
        <v>1543.92</v>
      </c>
      <c r="N13" s="23">
        <v>112.2</v>
      </c>
      <c r="O13" s="24">
        <v>1570.8</v>
      </c>
      <c r="P13" s="23">
        <v>113.28</v>
      </c>
      <c r="Q13" s="24">
        <v>1585.92</v>
      </c>
      <c r="R13" s="5">
        <v>120</v>
      </c>
      <c r="S13" s="5">
        <v>120</v>
      </c>
      <c r="T13" s="24">
        <v>1680</v>
      </c>
      <c r="U13" s="5">
        <v>118.56</v>
      </c>
      <c r="V13" s="24">
        <v>1659.84</v>
      </c>
      <c r="W13" s="40"/>
    </row>
    <row r="14" spans="1:23" ht="18.75" customHeight="1">
      <c r="A14" s="25"/>
      <c r="B14" s="26"/>
      <c r="C14" s="22" t="s">
        <v>108</v>
      </c>
      <c r="D14" s="5">
        <v>51</v>
      </c>
      <c r="E14" s="5" t="s">
        <v>99</v>
      </c>
      <c r="F14" s="23">
        <v>98.64</v>
      </c>
      <c r="G14" s="24">
        <v>5030.64</v>
      </c>
      <c r="H14" s="23">
        <v>105.48</v>
      </c>
      <c r="I14" s="24">
        <v>5379.48</v>
      </c>
      <c r="J14" s="23">
        <v>103.32</v>
      </c>
      <c r="K14" s="24">
        <v>5269.32</v>
      </c>
      <c r="L14" s="23">
        <v>110.28</v>
      </c>
      <c r="M14" s="24">
        <v>5624.28</v>
      </c>
      <c r="N14" s="23">
        <v>112.2</v>
      </c>
      <c r="O14" s="24">
        <v>5722.2</v>
      </c>
      <c r="P14" s="23">
        <v>113.28</v>
      </c>
      <c r="Q14" s="24">
        <v>5777.28</v>
      </c>
      <c r="R14" s="5">
        <v>120</v>
      </c>
      <c r="S14" s="5">
        <v>120</v>
      </c>
      <c r="T14" s="24">
        <v>6120</v>
      </c>
      <c r="U14" s="5">
        <v>118.56</v>
      </c>
      <c r="V14" s="24">
        <v>6046.56</v>
      </c>
      <c r="W14" s="40"/>
    </row>
    <row r="15" spans="1:23" ht="24">
      <c r="A15" s="25"/>
      <c r="B15" s="26"/>
      <c r="C15" s="22" t="s">
        <v>109</v>
      </c>
      <c r="D15" s="5">
        <v>24</v>
      </c>
      <c r="E15" s="5" t="s">
        <v>99</v>
      </c>
      <c r="F15" s="23">
        <v>115.08</v>
      </c>
      <c r="G15" s="24">
        <v>2761.92</v>
      </c>
      <c r="H15" s="23">
        <v>123.06</v>
      </c>
      <c r="I15" s="24">
        <v>2953.44</v>
      </c>
      <c r="J15" s="23">
        <v>120.54</v>
      </c>
      <c r="K15" s="24">
        <v>2892.96</v>
      </c>
      <c r="L15" s="23">
        <v>128.66</v>
      </c>
      <c r="M15" s="24">
        <v>3087.84</v>
      </c>
      <c r="N15" s="23">
        <v>130.9</v>
      </c>
      <c r="O15" s="24">
        <v>3141.6000000000004</v>
      </c>
      <c r="P15" s="23">
        <v>132.16</v>
      </c>
      <c r="Q15" s="24">
        <v>3171.84</v>
      </c>
      <c r="R15" s="5">
        <v>140</v>
      </c>
      <c r="S15" s="5">
        <v>140</v>
      </c>
      <c r="T15" s="24">
        <v>3360</v>
      </c>
      <c r="U15" s="5">
        <v>138.32</v>
      </c>
      <c r="V15" s="24">
        <v>3319.68</v>
      </c>
      <c r="W15" s="40"/>
    </row>
    <row r="16" spans="1:23" ht="18.75" customHeight="1">
      <c r="A16" s="25"/>
      <c r="B16" s="26"/>
      <c r="C16" s="22" t="s">
        <v>110</v>
      </c>
      <c r="D16" s="5">
        <v>4.5</v>
      </c>
      <c r="E16" s="5" t="s">
        <v>111</v>
      </c>
      <c r="F16" s="23">
        <v>1660.4399999999998</v>
      </c>
      <c r="G16" s="24">
        <v>7471.98</v>
      </c>
      <c r="H16" s="23">
        <v>1775.58</v>
      </c>
      <c r="I16" s="24">
        <v>7990.11</v>
      </c>
      <c r="J16" s="23">
        <v>1739.22</v>
      </c>
      <c r="K16" s="24">
        <v>7826.49</v>
      </c>
      <c r="L16" s="23">
        <v>1856.38</v>
      </c>
      <c r="M16" s="24">
        <v>8353.710000000001</v>
      </c>
      <c r="N16" s="23">
        <v>1888.7</v>
      </c>
      <c r="O16" s="24">
        <v>8499.15</v>
      </c>
      <c r="P16" s="23">
        <v>1906.88</v>
      </c>
      <c r="Q16" s="24">
        <v>8580.96</v>
      </c>
      <c r="R16" s="5">
        <v>2020</v>
      </c>
      <c r="S16" s="5">
        <v>2020</v>
      </c>
      <c r="T16" s="24">
        <v>9090</v>
      </c>
      <c r="U16" s="5">
        <v>1995.76</v>
      </c>
      <c r="V16" s="24">
        <v>8980.92</v>
      </c>
      <c r="W16" s="40"/>
    </row>
    <row r="17" spans="1:23" ht="18.75" customHeight="1">
      <c r="A17" s="25"/>
      <c r="B17" s="26"/>
      <c r="C17" s="22" t="s">
        <v>112</v>
      </c>
      <c r="D17" s="5">
        <v>1</v>
      </c>
      <c r="E17" s="5" t="s">
        <v>113</v>
      </c>
      <c r="F17" s="23">
        <v>2219.4</v>
      </c>
      <c r="G17" s="24">
        <v>2219.4</v>
      </c>
      <c r="H17" s="23">
        <v>2373.3</v>
      </c>
      <c r="I17" s="24">
        <v>2373.3</v>
      </c>
      <c r="J17" s="23">
        <v>2324.7</v>
      </c>
      <c r="K17" s="24">
        <v>2324.7</v>
      </c>
      <c r="L17" s="23">
        <v>2481.3</v>
      </c>
      <c r="M17" s="24">
        <v>2481.3</v>
      </c>
      <c r="N17" s="23">
        <v>2524.5</v>
      </c>
      <c r="O17" s="24">
        <v>2524.5</v>
      </c>
      <c r="P17" s="23">
        <v>2548.7999999999997</v>
      </c>
      <c r="Q17" s="24">
        <v>2548.7999999999997</v>
      </c>
      <c r="R17" s="5">
        <v>2700</v>
      </c>
      <c r="S17" s="5">
        <v>2700</v>
      </c>
      <c r="T17" s="24">
        <v>2700</v>
      </c>
      <c r="U17" s="5">
        <v>2667.6</v>
      </c>
      <c r="V17" s="24">
        <v>2667.6</v>
      </c>
      <c r="W17" s="40"/>
    </row>
    <row r="18" spans="1:23" ht="18.75" customHeight="1">
      <c r="A18" s="25"/>
      <c r="B18" s="26"/>
      <c r="C18" s="22" t="s">
        <v>114</v>
      </c>
      <c r="D18" s="5">
        <v>1</v>
      </c>
      <c r="E18" s="5" t="s">
        <v>113</v>
      </c>
      <c r="F18" s="23">
        <v>1644</v>
      </c>
      <c r="G18" s="24">
        <v>1644</v>
      </c>
      <c r="H18" s="23">
        <v>1758</v>
      </c>
      <c r="I18" s="24">
        <v>1758</v>
      </c>
      <c r="J18" s="23">
        <v>1722</v>
      </c>
      <c r="K18" s="24">
        <v>1722</v>
      </c>
      <c r="L18" s="23">
        <v>1838</v>
      </c>
      <c r="M18" s="24">
        <v>1838</v>
      </c>
      <c r="N18" s="23">
        <v>1870</v>
      </c>
      <c r="O18" s="24">
        <v>1870</v>
      </c>
      <c r="P18" s="23">
        <v>1888</v>
      </c>
      <c r="Q18" s="24">
        <v>1888</v>
      </c>
      <c r="R18" s="5">
        <v>2000</v>
      </c>
      <c r="S18" s="5">
        <v>2000</v>
      </c>
      <c r="T18" s="24">
        <v>2000</v>
      </c>
      <c r="U18" s="5">
        <v>1976</v>
      </c>
      <c r="V18" s="24">
        <v>1976</v>
      </c>
      <c r="W18" s="40"/>
    </row>
    <row r="19" spans="1:23" ht="18.75" customHeight="1">
      <c r="A19" s="25"/>
      <c r="B19" s="26"/>
      <c r="C19" s="22" t="s">
        <v>115</v>
      </c>
      <c r="D19" s="5">
        <v>2</v>
      </c>
      <c r="E19" s="5" t="s">
        <v>113</v>
      </c>
      <c r="F19" s="23">
        <v>1652.2199999999998</v>
      </c>
      <c r="G19" s="24">
        <v>3304.4399999999996</v>
      </c>
      <c r="H19" s="23">
        <v>1766.79</v>
      </c>
      <c r="I19" s="24">
        <v>3533.58</v>
      </c>
      <c r="J19" s="23">
        <v>1730.61</v>
      </c>
      <c r="K19" s="24">
        <v>3461.22</v>
      </c>
      <c r="L19" s="23">
        <v>1847.19</v>
      </c>
      <c r="M19" s="24">
        <v>3694.38</v>
      </c>
      <c r="N19" s="23">
        <v>1879.35</v>
      </c>
      <c r="O19" s="24">
        <v>3758.7</v>
      </c>
      <c r="P19" s="23">
        <v>1897.4399999999998</v>
      </c>
      <c r="Q19" s="24">
        <v>3794.8799999999997</v>
      </c>
      <c r="R19" s="5">
        <v>2010</v>
      </c>
      <c r="S19" s="5">
        <v>2010</v>
      </c>
      <c r="T19" s="24">
        <v>4020</v>
      </c>
      <c r="U19" s="5">
        <v>1985.88</v>
      </c>
      <c r="V19" s="24">
        <v>3971.76</v>
      </c>
      <c r="W19" s="40"/>
    </row>
    <row r="20" spans="1:23" ht="18.75" customHeight="1">
      <c r="A20" s="25"/>
      <c r="B20" s="26"/>
      <c r="C20" s="27" t="s">
        <v>116</v>
      </c>
      <c r="D20" s="5">
        <v>2</v>
      </c>
      <c r="E20" s="5" t="s">
        <v>113</v>
      </c>
      <c r="F20" s="23">
        <v>2219.4</v>
      </c>
      <c r="G20" s="24">
        <v>4438.8</v>
      </c>
      <c r="H20" s="23">
        <v>2373.3</v>
      </c>
      <c r="I20" s="24">
        <v>4746.6</v>
      </c>
      <c r="J20" s="23">
        <v>2324.7</v>
      </c>
      <c r="K20" s="24">
        <v>4649.4</v>
      </c>
      <c r="L20" s="23">
        <v>2481.3</v>
      </c>
      <c r="M20" s="24">
        <v>4962.6</v>
      </c>
      <c r="N20" s="23">
        <v>2524.5</v>
      </c>
      <c r="O20" s="24">
        <v>5049</v>
      </c>
      <c r="P20" s="23">
        <v>2548.7999999999997</v>
      </c>
      <c r="Q20" s="24">
        <v>5097.599999999999</v>
      </c>
      <c r="R20" s="5">
        <v>2700</v>
      </c>
      <c r="S20" s="5">
        <v>2700</v>
      </c>
      <c r="T20" s="24">
        <v>5400</v>
      </c>
      <c r="U20" s="5">
        <v>2667.6</v>
      </c>
      <c r="V20" s="24">
        <v>5335.2</v>
      </c>
      <c r="W20" s="41"/>
    </row>
    <row r="21" spans="1:23" ht="16.5" customHeight="1">
      <c r="A21" s="4" t="s">
        <v>117</v>
      </c>
      <c r="B21" s="4"/>
      <c r="C21" s="27" t="s">
        <v>118</v>
      </c>
      <c r="D21" s="5">
        <v>12</v>
      </c>
      <c r="E21" s="5" t="s">
        <v>113</v>
      </c>
      <c r="F21" s="23">
        <v>164.39999999999998</v>
      </c>
      <c r="G21" s="24">
        <v>1972.7999999999997</v>
      </c>
      <c r="H21" s="23">
        <v>175.8</v>
      </c>
      <c r="I21" s="24">
        <v>2109.6000000000004</v>
      </c>
      <c r="J21" s="23">
        <v>172.2</v>
      </c>
      <c r="K21" s="24">
        <v>2066.3999999999996</v>
      </c>
      <c r="L21" s="23">
        <v>183.8</v>
      </c>
      <c r="M21" s="24">
        <v>2205.6000000000004</v>
      </c>
      <c r="N21" s="23">
        <v>187</v>
      </c>
      <c r="O21" s="24">
        <v>2244</v>
      </c>
      <c r="P21" s="23">
        <v>188.8</v>
      </c>
      <c r="Q21" s="24">
        <v>2265.6</v>
      </c>
      <c r="R21" s="5">
        <v>200</v>
      </c>
      <c r="S21" s="5">
        <v>200</v>
      </c>
      <c r="T21" s="24">
        <v>2400</v>
      </c>
      <c r="U21" s="5">
        <v>197.6</v>
      </c>
      <c r="V21" s="24">
        <v>2371.2</v>
      </c>
      <c r="W21" s="39" t="s">
        <v>119</v>
      </c>
    </row>
    <row r="22" spans="1:23" ht="16.5" customHeight="1">
      <c r="A22" s="4"/>
      <c r="B22" s="4"/>
      <c r="C22" s="27" t="s">
        <v>120</v>
      </c>
      <c r="D22" s="5">
        <v>18</v>
      </c>
      <c r="E22" s="5" t="s">
        <v>113</v>
      </c>
      <c r="F22" s="23">
        <v>98.64</v>
      </c>
      <c r="G22" s="24">
        <v>1775.52</v>
      </c>
      <c r="H22" s="23">
        <v>105.48</v>
      </c>
      <c r="I22" s="24">
        <v>1898.64</v>
      </c>
      <c r="J22" s="23">
        <v>103.32</v>
      </c>
      <c r="K22" s="24">
        <v>1859.7599999999998</v>
      </c>
      <c r="L22" s="23">
        <v>110.28</v>
      </c>
      <c r="M22" s="24">
        <v>1985.04</v>
      </c>
      <c r="N22" s="23">
        <v>112.2</v>
      </c>
      <c r="O22" s="24">
        <v>2019.6</v>
      </c>
      <c r="P22" s="23">
        <v>113.28</v>
      </c>
      <c r="Q22" s="24">
        <v>2039.04</v>
      </c>
      <c r="R22" s="5">
        <v>120</v>
      </c>
      <c r="S22" s="5">
        <v>120</v>
      </c>
      <c r="T22" s="24">
        <v>2160</v>
      </c>
      <c r="U22" s="5">
        <v>118.56</v>
      </c>
      <c r="V22" s="24">
        <v>2134.08</v>
      </c>
      <c r="W22" s="40"/>
    </row>
    <row r="23" spans="1:23" ht="16.5" customHeight="1">
      <c r="A23" s="4"/>
      <c r="B23" s="4"/>
      <c r="C23" s="27" t="s">
        <v>121</v>
      </c>
      <c r="D23" s="5">
        <v>30</v>
      </c>
      <c r="E23" s="5" t="s">
        <v>113</v>
      </c>
      <c r="F23" s="23">
        <v>131.51999999999998</v>
      </c>
      <c r="G23" s="24">
        <v>3945.5999999999995</v>
      </c>
      <c r="H23" s="23">
        <v>140.64</v>
      </c>
      <c r="I23" s="24">
        <v>4219.2</v>
      </c>
      <c r="J23" s="23">
        <v>137.76</v>
      </c>
      <c r="K23" s="24">
        <v>4132.799999999999</v>
      </c>
      <c r="L23" s="23">
        <v>147.04000000000002</v>
      </c>
      <c r="M23" s="24">
        <v>4411.200000000001</v>
      </c>
      <c r="N23" s="23">
        <v>149.60000000000002</v>
      </c>
      <c r="O23" s="24">
        <v>4488.000000000001</v>
      </c>
      <c r="P23" s="23">
        <v>151.04</v>
      </c>
      <c r="Q23" s="24">
        <v>4531.2</v>
      </c>
      <c r="R23" s="5">
        <v>160</v>
      </c>
      <c r="S23" s="5">
        <v>160</v>
      </c>
      <c r="T23" s="24">
        <v>4800</v>
      </c>
      <c r="U23" s="5">
        <v>158.07999999999998</v>
      </c>
      <c r="V23" s="24">
        <v>4742.4</v>
      </c>
      <c r="W23" s="40"/>
    </row>
    <row r="24" spans="1:23" ht="16.5" customHeight="1">
      <c r="A24" s="4"/>
      <c r="B24" s="4"/>
      <c r="C24" s="22" t="s">
        <v>122</v>
      </c>
      <c r="D24" s="5">
        <v>4</v>
      </c>
      <c r="E24" s="5" t="s">
        <v>113</v>
      </c>
      <c r="F24" s="23">
        <v>82.19999999999999</v>
      </c>
      <c r="G24" s="24">
        <v>328.79999999999995</v>
      </c>
      <c r="H24" s="23">
        <v>87.9</v>
      </c>
      <c r="I24" s="24">
        <v>351.6</v>
      </c>
      <c r="J24" s="23">
        <v>86.1</v>
      </c>
      <c r="K24" s="24">
        <v>344.4</v>
      </c>
      <c r="L24" s="23">
        <v>91.9</v>
      </c>
      <c r="M24" s="24">
        <v>367.6</v>
      </c>
      <c r="N24" s="23">
        <v>93.5</v>
      </c>
      <c r="O24" s="24">
        <v>374</v>
      </c>
      <c r="P24" s="23">
        <v>94.4</v>
      </c>
      <c r="Q24" s="24">
        <v>377.6</v>
      </c>
      <c r="R24" s="5">
        <v>100</v>
      </c>
      <c r="S24" s="5">
        <v>100</v>
      </c>
      <c r="T24" s="24">
        <v>400</v>
      </c>
      <c r="U24" s="5">
        <v>98.8</v>
      </c>
      <c r="V24" s="24">
        <v>395.2</v>
      </c>
      <c r="W24" s="40"/>
    </row>
    <row r="25" spans="1:23" ht="16.5" customHeight="1">
      <c r="A25" s="4"/>
      <c r="B25" s="4"/>
      <c r="C25" s="22" t="s">
        <v>123</v>
      </c>
      <c r="D25" s="5">
        <v>79</v>
      </c>
      <c r="E25" s="5" t="s">
        <v>111</v>
      </c>
      <c r="F25" s="23">
        <v>32.879999999999995</v>
      </c>
      <c r="G25" s="24">
        <v>2597.5199999999995</v>
      </c>
      <c r="H25" s="23">
        <v>35.16</v>
      </c>
      <c r="I25" s="24">
        <v>2777.64</v>
      </c>
      <c r="J25" s="23">
        <v>34.44</v>
      </c>
      <c r="K25" s="24">
        <v>2720.76</v>
      </c>
      <c r="L25" s="23">
        <v>36.760000000000005</v>
      </c>
      <c r="M25" s="24">
        <v>2904.0400000000004</v>
      </c>
      <c r="N25" s="23">
        <v>37.400000000000006</v>
      </c>
      <c r="O25" s="24">
        <v>2954.6000000000004</v>
      </c>
      <c r="P25" s="23">
        <v>37.76</v>
      </c>
      <c r="Q25" s="24">
        <v>2983.04</v>
      </c>
      <c r="R25" s="5">
        <v>40</v>
      </c>
      <c r="S25" s="5">
        <v>40</v>
      </c>
      <c r="T25" s="24">
        <v>3160</v>
      </c>
      <c r="U25" s="5">
        <v>39.519999999999996</v>
      </c>
      <c r="V25" s="24">
        <v>3122.0799999999995</v>
      </c>
      <c r="W25" s="41"/>
    </row>
    <row r="26" spans="1:23" ht="16.5" customHeight="1">
      <c r="A26" s="5" t="s">
        <v>124</v>
      </c>
      <c r="B26" s="5"/>
      <c r="C26" s="5"/>
      <c r="D26" s="18" t="s">
        <v>125</v>
      </c>
      <c r="E26" s="28"/>
      <c r="F26" s="5" t="s">
        <v>126</v>
      </c>
      <c r="G26" s="24">
        <v>65760</v>
      </c>
      <c r="H26" s="5" t="s">
        <v>126</v>
      </c>
      <c r="I26" s="24">
        <v>70320.00000000001</v>
      </c>
      <c r="J26" s="5" t="s">
        <v>126</v>
      </c>
      <c r="K26" s="24">
        <v>68879.99999999999</v>
      </c>
      <c r="L26" s="5" t="s">
        <v>126</v>
      </c>
      <c r="M26" s="24">
        <v>73519.99999999999</v>
      </c>
      <c r="N26" s="5" t="s">
        <v>126</v>
      </c>
      <c r="O26" s="24">
        <v>74800</v>
      </c>
      <c r="P26" s="5" t="s">
        <v>126</v>
      </c>
      <c r="Q26" s="24">
        <v>75519.99999999999</v>
      </c>
      <c r="R26" s="8" t="s">
        <v>126</v>
      </c>
      <c r="S26" s="35"/>
      <c r="T26" s="35">
        <v>80000</v>
      </c>
      <c r="U26" s="8" t="s">
        <v>126</v>
      </c>
      <c r="V26" s="35">
        <v>79039.99999999999</v>
      </c>
      <c r="W26" s="42"/>
    </row>
    <row r="27" spans="1:23" ht="91.5" customHeight="1">
      <c r="A27" s="29" t="s">
        <v>127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43"/>
      <c r="W27" s="30"/>
    </row>
  </sheetData>
  <sheetProtection/>
  <mergeCells count="24">
    <mergeCell ref="A1:W1"/>
    <mergeCell ref="A2:W2"/>
    <mergeCell ref="A3:W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A26:C26"/>
    <mergeCell ref="D26:E26"/>
    <mergeCell ref="A27:W27"/>
    <mergeCell ref="A6:A20"/>
    <mergeCell ref="B6:B10"/>
    <mergeCell ref="B11:B20"/>
    <mergeCell ref="W4:W5"/>
    <mergeCell ref="W6:W10"/>
    <mergeCell ref="W11:W20"/>
    <mergeCell ref="W21:W25"/>
    <mergeCell ref="A4:C5"/>
    <mergeCell ref="A21:B25"/>
  </mergeCells>
  <printOptions horizontalCentered="1"/>
  <pageMargins left="0.15902777777777777" right="0.15902777777777777" top="0.15902777777777777" bottom="0.15902777777777777" header="0.23958333333333334" footer="0.2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view="pageBreakPreview" zoomScaleNormal="90" zoomScaleSheetLayoutView="100" workbookViewId="0" topLeftCell="A1">
      <selection activeCell="Y10" sqref="Y10"/>
    </sheetView>
  </sheetViews>
  <sheetFormatPr defaultColWidth="9.00390625" defaultRowHeight="15" customHeight="1"/>
  <cols>
    <col min="1" max="1" width="5.7539062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5.75390625" style="0" hidden="1" customWidth="1"/>
    <col min="20" max="20" width="7.50390625" style="0" customWidth="1"/>
    <col min="21" max="21" width="5.75390625" style="0" customWidth="1"/>
    <col min="22" max="22" width="7.50390625" style="0" customWidth="1"/>
  </cols>
  <sheetData>
    <row r="1" spans="1:25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2" ht="24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3" t="s">
        <v>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7.75" customHeight="1">
      <c r="A4" s="4" t="s">
        <v>129</v>
      </c>
      <c r="B4" s="4"/>
      <c r="C4" s="4"/>
      <c r="D4" s="5" t="s">
        <v>79</v>
      </c>
      <c r="E4" s="5"/>
      <c r="F4" s="5" t="s">
        <v>80</v>
      </c>
      <c r="G4" s="5"/>
      <c r="H4" s="5" t="s">
        <v>81</v>
      </c>
      <c r="I4" s="5"/>
      <c r="J4" s="5" t="s">
        <v>82</v>
      </c>
      <c r="K4" s="5"/>
      <c r="L4" s="5" t="s">
        <v>83</v>
      </c>
      <c r="M4" s="5"/>
      <c r="N4" s="5" t="s">
        <v>84</v>
      </c>
      <c r="O4" s="5"/>
      <c r="P4" s="5" t="s">
        <v>85</v>
      </c>
      <c r="Q4" s="5"/>
      <c r="R4" s="5" t="s">
        <v>86</v>
      </c>
      <c r="S4" s="5"/>
      <c r="T4" s="5"/>
      <c r="U4" s="5" t="s">
        <v>87</v>
      </c>
      <c r="V4" s="5"/>
    </row>
    <row r="5" spans="1:22" ht="27.75" customHeight="1">
      <c r="A5" s="4"/>
      <c r="B5" s="4"/>
      <c r="C5" s="4"/>
      <c r="D5" s="5" t="s">
        <v>90</v>
      </c>
      <c r="E5" s="5" t="s">
        <v>89</v>
      </c>
      <c r="F5" s="5" t="s">
        <v>91</v>
      </c>
      <c r="G5" s="5" t="s">
        <v>92</v>
      </c>
      <c r="H5" s="5" t="s">
        <v>91</v>
      </c>
      <c r="I5" s="5" t="s">
        <v>92</v>
      </c>
      <c r="J5" s="5" t="s">
        <v>91</v>
      </c>
      <c r="K5" s="5" t="s">
        <v>92</v>
      </c>
      <c r="L5" s="5" t="s">
        <v>91</v>
      </c>
      <c r="M5" s="5" t="s">
        <v>92</v>
      </c>
      <c r="N5" s="5" t="s">
        <v>91</v>
      </c>
      <c r="O5" s="5" t="s">
        <v>92</v>
      </c>
      <c r="P5" s="5" t="s">
        <v>91</v>
      </c>
      <c r="Q5" s="5" t="s">
        <v>92</v>
      </c>
      <c r="R5" s="5" t="s">
        <v>91</v>
      </c>
      <c r="S5" s="5"/>
      <c r="T5" s="5" t="s">
        <v>92</v>
      </c>
      <c r="U5" s="5" t="s">
        <v>91</v>
      </c>
      <c r="V5" s="5" t="s">
        <v>92</v>
      </c>
    </row>
    <row r="6" spans="1:22" ht="30" customHeight="1">
      <c r="A6" s="6" t="s">
        <v>130</v>
      </c>
      <c r="B6" s="6"/>
      <c r="C6" s="7" t="s">
        <v>131</v>
      </c>
      <c r="D6" s="5" t="s">
        <v>132</v>
      </c>
      <c r="E6" s="5">
        <v>308</v>
      </c>
      <c r="F6" s="8">
        <v>970.28568</v>
      </c>
      <c r="G6" s="8">
        <v>298847.98944</v>
      </c>
      <c r="H6" s="8">
        <v>1036.0677600000001</v>
      </c>
      <c r="I6" s="8">
        <v>319108.87008</v>
      </c>
      <c r="J6" s="8">
        <v>1004.3514</v>
      </c>
      <c r="K6" s="8">
        <v>309340.2312</v>
      </c>
      <c r="L6" s="8">
        <v>1080.7056</v>
      </c>
      <c r="M6" s="8">
        <v>332857.3248</v>
      </c>
      <c r="N6" s="8">
        <v>1112.42196</v>
      </c>
      <c r="O6" s="8">
        <v>342625.96368</v>
      </c>
      <c r="P6" s="8">
        <v>1112.42196</v>
      </c>
      <c r="Q6" s="8">
        <v>342625.96368</v>
      </c>
      <c r="R6" s="8">
        <v>1174.68</v>
      </c>
      <c r="S6" s="8">
        <v>1174.68</v>
      </c>
      <c r="T6" s="8">
        <v>361801.44</v>
      </c>
      <c r="U6" s="8">
        <v>1192.3002</v>
      </c>
      <c r="V6" s="8">
        <v>367228.4616</v>
      </c>
    </row>
    <row r="7" spans="1:22" ht="30" customHeight="1">
      <c r="A7" s="6"/>
      <c r="B7" s="6"/>
      <c r="C7" s="7" t="s">
        <v>133</v>
      </c>
      <c r="D7" s="5" t="s">
        <v>132</v>
      </c>
      <c r="E7" s="5">
        <v>690</v>
      </c>
      <c r="F7" s="8">
        <v>216.55242</v>
      </c>
      <c r="G7" s="8">
        <v>149421.1698</v>
      </c>
      <c r="H7" s="8">
        <v>231.23394000000002</v>
      </c>
      <c r="I7" s="8">
        <v>159551.4186</v>
      </c>
      <c r="J7" s="8">
        <v>224.15535</v>
      </c>
      <c r="K7" s="8">
        <v>154667.1915</v>
      </c>
      <c r="L7" s="8">
        <v>241.1964</v>
      </c>
      <c r="M7" s="8">
        <v>166425.516</v>
      </c>
      <c r="N7" s="8">
        <v>248.27499</v>
      </c>
      <c r="O7" s="8">
        <v>171309.7431</v>
      </c>
      <c r="P7" s="8">
        <v>248.27499</v>
      </c>
      <c r="Q7" s="8">
        <v>171309.7431</v>
      </c>
      <c r="R7" s="8">
        <v>262.17</v>
      </c>
      <c r="S7" s="8">
        <v>262.17</v>
      </c>
      <c r="T7" s="8">
        <v>180897.3</v>
      </c>
      <c r="U7" s="8">
        <v>266.10255</v>
      </c>
      <c r="V7" s="8">
        <v>183610.75950000001</v>
      </c>
    </row>
    <row r="8" spans="1:22" ht="30" customHeight="1">
      <c r="A8" s="6"/>
      <c r="B8" s="6"/>
      <c r="C8" s="7" t="s">
        <v>134</v>
      </c>
      <c r="D8" s="5" t="s">
        <v>99</v>
      </c>
      <c r="E8" s="5">
        <v>5500</v>
      </c>
      <c r="F8" s="8">
        <v>27.16714</v>
      </c>
      <c r="G8" s="8">
        <v>149419.27</v>
      </c>
      <c r="H8" s="8">
        <v>29.00898</v>
      </c>
      <c r="I8" s="8">
        <v>159549.39</v>
      </c>
      <c r="J8" s="8">
        <v>28.12095</v>
      </c>
      <c r="K8" s="8">
        <v>154665.225</v>
      </c>
      <c r="L8" s="8">
        <v>30.2588</v>
      </c>
      <c r="M8" s="8">
        <v>166423.4</v>
      </c>
      <c r="N8" s="8">
        <v>31.146829999999998</v>
      </c>
      <c r="O8" s="8">
        <v>171307.565</v>
      </c>
      <c r="P8" s="8">
        <v>31.146829999999998</v>
      </c>
      <c r="Q8" s="8">
        <v>171307.565</v>
      </c>
      <c r="R8" s="8">
        <v>32.89</v>
      </c>
      <c r="S8" s="8">
        <v>32.89</v>
      </c>
      <c r="T8" s="8">
        <v>180895</v>
      </c>
      <c r="U8" s="8">
        <v>33.38335</v>
      </c>
      <c r="V8" s="8">
        <v>183608.425</v>
      </c>
    </row>
    <row r="9" spans="1:22" ht="30" customHeight="1">
      <c r="A9" s="6"/>
      <c r="B9" s="6"/>
      <c r="C9" s="7" t="s">
        <v>135</v>
      </c>
      <c r="D9" s="5" t="s">
        <v>99</v>
      </c>
      <c r="E9" s="5">
        <v>4500</v>
      </c>
      <c r="F9" s="8">
        <v>16.6026</v>
      </c>
      <c r="G9" s="8">
        <v>74711.7</v>
      </c>
      <c r="H9" s="8">
        <v>17.7282</v>
      </c>
      <c r="I9" s="8">
        <v>79776.90000000001</v>
      </c>
      <c r="J9" s="8">
        <v>17.1855</v>
      </c>
      <c r="K9" s="8">
        <v>77334.75</v>
      </c>
      <c r="L9" s="8">
        <v>18.492</v>
      </c>
      <c r="M9" s="8">
        <v>83214</v>
      </c>
      <c r="N9" s="8">
        <v>19.0347</v>
      </c>
      <c r="O9" s="8">
        <v>85656.15</v>
      </c>
      <c r="P9" s="8">
        <v>19.0347</v>
      </c>
      <c r="Q9" s="8">
        <v>85656.15</v>
      </c>
      <c r="R9" s="8">
        <v>20.1</v>
      </c>
      <c r="S9" s="8">
        <v>20.1</v>
      </c>
      <c r="T9" s="8">
        <v>90450</v>
      </c>
      <c r="U9" s="8">
        <v>20.4015</v>
      </c>
      <c r="V9" s="8">
        <v>91806.75</v>
      </c>
    </row>
    <row r="10" spans="1:22" ht="30" customHeight="1">
      <c r="A10" s="6"/>
      <c r="B10" s="6"/>
      <c r="C10" s="5" t="s">
        <v>136</v>
      </c>
      <c r="D10" s="5" t="s">
        <v>99</v>
      </c>
      <c r="E10" s="5">
        <v>10000</v>
      </c>
      <c r="F10" s="8">
        <v>7.4753</v>
      </c>
      <c r="G10" s="8">
        <v>74753</v>
      </c>
      <c r="H10" s="8">
        <v>7.982100000000001</v>
      </c>
      <c r="I10" s="8">
        <v>79821.00000000001</v>
      </c>
      <c r="J10" s="8">
        <v>7.73775</v>
      </c>
      <c r="K10" s="8">
        <v>77377.5</v>
      </c>
      <c r="L10" s="8">
        <v>8.326</v>
      </c>
      <c r="M10" s="8">
        <v>83260</v>
      </c>
      <c r="N10" s="8">
        <v>8.57035</v>
      </c>
      <c r="O10" s="8">
        <v>85703.5</v>
      </c>
      <c r="P10" s="8">
        <v>8.57035</v>
      </c>
      <c r="Q10" s="8">
        <v>85703.5</v>
      </c>
      <c r="R10" s="8">
        <v>9.05</v>
      </c>
      <c r="S10" s="8">
        <v>9.05</v>
      </c>
      <c r="T10" s="8">
        <v>90500</v>
      </c>
      <c r="U10" s="8">
        <v>9.18575</v>
      </c>
      <c r="V10" s="8">
        <v>91857.5</v>
      </c>
    </row>
    <row r="11" spans="1:254" ht="30" customHeight="1">
      <c r="A11" s="5" t="s">
        <v>124</v>
      </c>
      <c r="B11" s="5"/>
      <c r="C11" s="5"/>
      <c r="D11" s="5" t="s">
        <v>137</v>
      </c>
      <c r="E11" s="5"/>
      <c r="F11" s="5" t="s">
        <v>126</v>
      </c>
      <c r="G11" s="8">
        <v>747153.1292399999</v>
      </c>
      <c r="H11" s="5" t="s">
        <v>126</v>
      </c>
      <c r="I11" s="8">
        <v>797807.57868</v>
      </c>
      <c r="J11" s="5" t="s">
        <v>126</v>
      </c>
      <c r="K11" s="8">
        <v>773384.8977</v>
      </c>
      <c r="L11" s="5" t="s">
        <v>126</v>
      </c>
      <c r="M11" s="8">
        <v>832180.2408</v>
      </c>
      <c r="N11" s="5" t="s">
        <v>126</v>
      </c>
      <c r="O11" s="8">
        <v>856602.9217800001</v>
      </c>
      <c r="P11" s="5" t="s">
        <v>126</v>
      </c>
      <c r="Q11" s="8">
        <v>856602.9217800001</v>
      </c>
      <c r="R11" s="8" t="s">
        <v>126</v>
      </c>
      <c r="S11" s="8" t="s">
        <v>126</v>
      </c>
      <c r="T11" s="8">
        <v>904543.74</v>
      </c>
      <c r="U11" s="8" t="s">
        <v>126</v>
      </c>
      <c r="V11" s="8">
        <v>918111.8961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22" ht="21" customHeight="1">
      <c r="A12" s="9" t="s">
        <v>138</v>
      </c>
      <c r="B12" s="10" t="s">
        <v>139</v>
      </c>
      <c r="C12" s="10"/>
      <c r="D12" s="10"/>
      <c r="E12" s="10"/>
      <c r="F12" s="10"/>
      <c r="G12" s="10"/>
      <c r="H12" s="10"/>
      <c r="I12" s="10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  <c r="V12" s="12"/>
    </row>
    <row r="13" spans="1:22" ht="21" customHeight="1">
      <c r="A13" s="10"/>
      <c r="B13" s="10" t="s">
        <v>140</v>
      </c>
      <c r="C13" s="10"/>
      <c r="D13" s="10"/>
      <c r="E13" s="10" t="s">
        <v>141</v>
      </c>
      <c r="F13" s="10"/>
      <c r="G13" s="10"/>
      <c r="H13" s="10"/>
      <c r="I13" s="10"/>
      <c r="J13" s="9"/>
      <c r="K13" s="11" t="s">
        <v>142</v>
      </c>
      <c r="L13" s="11"/>
      <c r="M13" s="10"/>
      <c r="N13" s="10" t="s">
        <v>143</v>
      </c>
      <c r="O13" s="10"/>
      <c r="P13" s="10"/>
      <c r="Q13" s="10"/>
      <c r="R13" s="10"/>
      <c r="S13" s="10"/>
      <c r="T13" s="10"/>
      <c r="U13" s="12"/>
      <c r="V13" s="12"/>
    </row>
    <row r="14" spans="1:22" ht="21" customHeight="1">
      <c r="A14" s="10"/>
      <c r="B14" s="10" t="s">
        <v>144</v>
      </c>
      <c r="C14" s="10"/>
      <c r="D14" s="10"/>
      <c r="E14" s="10" t="s">
        <v>145</v>
      </c>
      <c r="F14" s="10"/>
      <c r="G14" s="10"/>
      <c r="H14" s="10"/>
      <c r="I14" s="10"/>
      <c r="J14" s="9"/>
      <c r="K14" s="11" t="s">
        <v>146</v>
      </c>
      <c r="L14" s="11"/>
      <c r="M14" s="10"/>
      <c r="N14" s="10" t="s">
        <v>147</v>
      </c>
      <c r="O14" s="10"/>
      <c r="P14" s="10"/>
      <c r="Q14" s="10"/>
      <c r="R14" s="10"/>
      <c r="S14" s="10"/>
      <c r="T14" s="10"/>
      <c r="U14" s="12"/>
      <c r="V14" s="12"/>
    </row>
    <row r="15" spans="1:22" ht="21" customHeight="1">
      <c r="A15" s="10"/>
      <c r="B15" s="10" t="s">
        <v>148</v>
      </c>
      <c r="C15" s="10"/>
      <c r="D15" s="10"/>
      <c r="E15" s="10" t="s">
        <v>149</v>
      </c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2"/>
      <c r="V15" s="12"/>
    </row>
    <row r="16" spans="1:22" ht="21" customHeight="1">
      <c r="A16" s="10"/>
      <c r="B16" s="10" t="s">
        <v>150</v>
      </c>
      <c r="C16" s="10"/>
      <c r="D16" s="10"/>
      <c r="E16" s="10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8" ht="21" customHeight="1">
      <c r="A17" s="10"/>
      <c r="B17" s="10" t="s">
        <v>151</v>
      </c>
      <c r="C17" s="10"/>
      <c r="D17" s="10"/>
      <c r="E17" s="11"/>
      <c r="F17" s="10"/>
      <c r="G17" s="11"/>
      <c r="H17" s="11" t="s">
        <v>152</v>
      </c>
      <c r="I17" s="10"/>
      <c r="J17" s="10"/>
      <c r="K17" s="11" t="s">
        <v>153</v>
      </c>
      <c r="L17" s="11"/>
      <c r="M17" s="11"/>
      <c r="N17" s="11"/>
      <c r="O17" s="9"/>
      <c r="P17" s="10"/>
      <c r="Q17" s="11" t="s">
        <v>154</v>
      </c>
      <c r="R17" s="11"/>
      <c r="S17" s="11"/>
      <c r="T17" s="11"/>
      <c r="U17" s="12"/>
      <c r="V17" s="14"/>
      <c r="W17" s="15"/>
      <c r="X17" s="15"/>
      <c r="Y17" s="15"/>
      <c r="Z17" s="15"/>
      <c r="AA17" s="15"/>
      <c r="AB17" s="15"/>
    </row>
    <row r="18" spans="1:28" ht="21" customHeight="1">
      <c r="A18" s="10"/>
      <c r="B18" s="10" t="s">
        <v>155</v>
      </c>
      <c r="C18" s="10"/>
      <c r="D18" s="10"/>
      <c r="E18" s="11"/>
      <c r="F18" s="10"/>
      <c r="G18" s="11"/>
      <c r="H18" s="11" t="s">
        <v>156</v>
      </c>
      <c r="I18" s="10"/>
      <c r="J18" s="10"/>
      <c r="K18" s="11" t="s">
        <v>157</v>
      </c>
      <c r="L18" s="11"/>
      <c r="M18" s="11"/>
      <c r="N18" s="10"/>
      <c r="O18" s="9"/>
      <c r="P18" s="10"/>
      <c r="Q18" s="10" t="s">
        <v>158</v>
      </c>
      <c r="R18" s="10"/>
      <c r="S18" s="10"/>
      <c r="T18" s="10"/>
      <c r="U18" s="12"/>
      <c r="V18" s="12"/>
      <c r="W18" s="15"/>
      <c r="X18" s="15"/>
      <c r="Y18" s="15"/>
      <c r="Z18" s="15"/>
      <c r="AA18" s="15"/>
      <c r="AB18" s="15"/>
    </row>
    <row r="19" spans="1:28" ht="21" customHeight="1">
      <c r="A19" s="10"/>
      <c r="B19" s="10" t="s">
        <v>159</v>
      </c>
      <c r="C19" s="10"/>
      <c r="D19" s="10"/>
      <c r="E19" s="10"/>
      <c r="F19" s="10"/>
      <c r="G19" s="10"/>
      <c r="H19" s="10" t="s">
        <v>160</v>
      </c>
      <c r="I19" s="10"/>
      <c r="J19" s="10"/>
      <c r="K19" s="11" t="s">
        <v>161</v>
      </c>
      <c r="L19" s="11"/>
      <c r="M19" s="11"/>
      <c r="N19" s="10"/>
      <c r="O19" s="9"/>
      <c r="P19" s="10"/>
      <c r="Q19" s="10" t="s">
        <v>162</v>
      </c>
      <c r="R19" s="10"/>
      <c r="S19" s="10"/>
      <c r="T19" s="10"/>
      <c r="U19" s="12"/>
      <c r="V19" s="12"/>
      <c r="W19" s="15"/>
      <c r="X19" s="15"/>
      <c r="Y19" s="15"/>
      <c r="Z19" s="15"/>
      <c r="AA19" s="15"/>
      <c r="AB19" s="15"/>
    </row>
    <row r="20" spans="1:22" ht="21" customHeight="1">
      <c r="A20" s="10"/>
      <c r="B20" s="10" t="s">
        <v>163</v>
      </c>
      <c r="C20" s="10"/>
      <c r="D20" s="10"/>
      <c r="E20" s="10"/>
      <c r="F20" s="10"/>
      <c r="G20" s="10"/>
      <c r="H20" s="10" t="s">
        <v>164</v>
      </c>
      <c r="I20" s="10"/>
      <c r="J20" s="10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2"/>
      <c r="V20" s="12"/>
    </row>
    <row r="21" spans="1:22" ht="21" customHeight="1">
      <c r="A21" s="10"/>
      <c r="B21" s="10" t="s">
        <v>165</v>
      </c>
      <c r="C21" s="10"/>
      <c r="D21" s="10"/>
      <c r="E21" s="10"/>
      <c r="F21" s="10"/>
      <c r="G21" s="10"/>
      <c r="H21" s="10"/>
      <c r="I21" s="10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2"/>
      <c r="V21" s="12"/>
    </row>
    <row r="22" spans="1:22" ht="21" customHeight="1">
      <c r="A22" s="10"/>
      <c r="B22" s="10" t="s">
        <v>166</v>
      </c>
      <c r="C22" s="10"/>
      <c r="D22" s="10"/>
      <c r="E22" s="10"/>
      <c r="F22" s="10"/>
      <c r="G22" s="10"/>
      <c r="H22" s="10"/>
      <c r="I22" s="10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2"/>
      <c r="V22" s="12"/>
    </row>
    <row r="23" spans="1:22" ht="21" customHeight="1">
      <c r="A23" s="10"/>
      <c r="B23" s="10" t="s">
        <v>167</v>
      </c>
      <c r="C23" s="10"/>
      <c r="D23" s="10"/>
      <c r="E23" s="10"/>
      <c r="F23" s="10"/>
      <c r="G23" s="10"/>
      <c r="H23" s="10"/>
      <c r="I23" s="10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2"/>
      <c r="V23" s="12"/>
    </row>
    <row r="24" spans="1:20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sheetProtection/>
  <mergeCells count="18">
    <mergeCell ref="A1:V1"/>
    <mergeCell ref="A2:V2"/>
    <mergeCell ref="A3:V3"/>
    <mergeCell ref="D4:E4"/>
    <mergeCell ref="F4:G4"/>
    <mergeCell ref="H4:I4"/>
    <mergeCell ref="J4:K4"/>
    <mergeCell ref="L4:M4"/>
    <mergeCell ref="N4:O4"/>
    <mergeCell ref="P4:Q4"/>
    <mergeCell ref="R4:T4"/>
    <mergeCell ref="U4:V4"/>
    <mergeCell ref="A11:C11"/>
    <mergeCell ref="D11:E11"/>
    <mergeCell ref="K13:L13"/>
    <mergeCell ref="K14:L14"/>
    <mergeCell ref="A4:C5"/>
    <mergeCell ref="A6:B10"/>
  </mergeCells>
  <printOptions horizontalCentered="1"/>
  <pageMargins left="0.15902777777777777" right="0.15902777777777777" top="0.2" bottom="0.2" header="0.15902777777777777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黄思祺</cp:lastModifiedBy>
  <cp:lastPrinted>2019-02-12T02:02:58Z</cp:lastPrinted>
  <dcterms:created xsi:type="dcterms:W3CDTF">2015-09-10T00:39:04Z</dcterms:created>
  <dcterms:modified xsi:type="dcterms:W3CDTF">2023-01-16T10:08:32Z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ubyTemplate">
    <vt:lpwstr>11</vt:lpwstr>
  </property>
</Properties>
</file>