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500" firstSheet="1" activeTab="1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<sst xmlns="http://schemas.openxmlformats.org/spreadsheetml/2006/main" count="260" uniqueCount="167">
  <si>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</si>
  <si>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</si>
  <si>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</si>
  <si>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</si>
  <si>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</si>
  <si>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</si>
  <si>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</si>
  <si>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</si>
  <si>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</si>
  <si>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</si>
  <si>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</si>
  <si>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</si>
  <si>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</si>
  <si>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</si>
  <si>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</si>
  <si>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</si>
  <si>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</si>
  <si>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</si>
  <si>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</si>
  <si>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</si>
  <si>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</si>
  <si>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</si>
  <si>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</si>
  <si>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</si>
  <si>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</si>
  <si>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</si>
  <si>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</si>
  <si>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</si>
  <si>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</si>
  <si>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</si>
  <si>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</si>
  <si>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</si>
  <si>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</si>
  <si>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</si>
  <si>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</si>
  <si>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</si>
  <si>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</si>
  <si>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</si>
  <si>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</si>
  <si>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</si>
  <si>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</si>
  <si>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</si>
  <si>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</si>
  <si>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</si>
  <si>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</si>
  <si>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</si>
  <si>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</si>
  <si>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</si>
  <si>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</si>
  <si>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</si>
  <si>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</si>
  <si>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</si>
  <si>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</si>
  <si>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</si>
  <si>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</si>
  <si>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</si>
  <si>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</si>
  <si>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</si>
  <si>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</si>
  <si>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</si>
  <si>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</si>
  <si>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</si>
  <si>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</si>
  <si>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</si>
  <si>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</si>
  <si>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</si>
  <si>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</si>
  <si>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阳江市2017-2018年土地增值税扣除项目金额标准</t>
  </si>
  <si>
    <t>1.按总建筑面积计；2.若有两种或以上类型桩，可按相应占比综合折算指标，相应占比按其对应的基座平面面积比例计。</t>
  </si>
  <si>
    <t>1.按地下室总建筑面积（含人防面积）计算；
2.含土方开挖、基坑支护，土建、给排水、照明、消防、弱电、 防雷、通风，简单装修等。</t>
  </si>
  <si>
    <t>1.按地下室人防建筑面积计；2.‘+’表示除地下室通用指标外，因人防部分而增加的单方造价。</t>
  </si>
  <si>
    <t>1.按各模块相应建筑面积计，塔楼下面有裙楼的，应扣除裙楼建筑面积；2.单体建筑的公共设施配套用房包括幼儿园、居委（派出所）用房、物业用房、垃圾站、厕所等，按满足基本使用标准计；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 防雷、给水入口和排水出口等；4.住宅塔楼第1、2层等楼层为商铺、办公等用途的，参考“商业裙楼”造价指标；5.不含电梯；6.商业裙楼层高首层按6m，标准层4.5m计；7.住宅塔楼层高按3m计。</t>
  </si>
  <si>
    <t>住宅(塔)楼</t>
  </si>
  <si>
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、 防雷、给水入口和排水出口等；
3.不含电梯、中央空调设备；
4.层高首层按5.5m，标准层4m计。</t>
  </si>
  <si>
    <t>1.按套内建筑面积计，中等装修标准；2.装修标准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洗手间吊地柜（含洗手台盆、水龙头）、淋浴间，坐便器等。3.安装配电箱和弱电箱及其全屋布线、开关插座、灯具，给水管安装等；4.造价指标细目详见《户内装修综合指标细目组成》。</t>
  </si>
  <si>
    <t>1.干挂石材和玻璃幕墙均按其外立面面积计；2.‘+’表示采用挂石、玻璃外幕墙而额外增加的造价指标。</t>
  </si>
  <si>
    <t>1.按户计；2.包括工程费、户内设施配套费、集抄费、容量气价费。</t>
  </si>
  <si>
    <t>1.除注明外按各模块占地面积计；2.室外泳池含设备，按设计储水体积计；3.高低压配电中的高压电缆按直埋方式考虑，电缆保护管为塑料保护管，并综合考虑路面或人行道的拆除及修复；高压电缆直径为3*300 mm²，按电缆累计总长度以m计算。</t>
  </si>
  <si>
    <t>1.园林绿化包括绿地整理、乔木、灌木、露地花卉、草皮等植物的种植及保养，绿化给排水安装等；2.不含园建工程； 3.造价指标细目详见《园林绿化工程综合指标细目组成》。</t>
  </si>
  <si>
    <t>1.按挡土墙实体体积计（含压顶、基础，不含垫层）。</t>
  </si>
  <si>
    <t>1.按实体体积计；2.仅指前期‘三通一平’土方开挖，运距按5km计，每增减1km增减2元/m³。</t>
  </si>
  <si>
    <t>户内装修综合指标细目组成</t>
  </si>
  <si>
    <t>单价合价单位：元</t>
  </si>
  <si>
    <t>装修分类</t>
  </si>
  <si>
    <t>工程量</t>
  </si>
  <si>
    <t>2017年</t>
  </si>
  <si>
    <t>2018年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</si>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</sst>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name val="黑体"/>
      <family val="3"/>
    </font>
    <font>
      <sz val="20"/>
      <color indexed="63"/>
      <name val="方正小标宋简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2" fillId="0" borderId="3" applyNumberFormat="0" applyFill="0" applyAlignment="0" applyProtection="0"/>
    <xf numFmtId="0" fontId="34" fillId="7" borderId="0" applyNumberFormat="0" applyBorder="0" applyAlignment="0" applyProtection="0"/>
    <xf numFmtId="0" fontId="23" fillId="0" borderId="4" applyNumberFormat="0" applyFill="0" applyAlignment="0" applyProtection="0"/>
    <xf numFmtId="0" fontId="34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37" fillId="8" borderId="6" applyNumberFormat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26" fillId="0" borderId="7" applyNumberFormat="0" applyFill="0" applyAlignment="0" applyProtection="0"/>
    <xf numFmtId="0" fontId="31" fillId="0" borderId="8" applyNumberFormat="0" applyFill="0" applyAlignment="0" applyProtection="0"/>
    <xf numFmtId="0" fontId="35" fillId="9" borderId="0" applyNumberFormat="0" applyBorder="0" applyAlignment="0" applyProtection="0"/>
    <xf numFmtId="0" fontId="39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11" borderId="0" applyNumberFormat="0" applyBorder="0" applyAlignment="0" applyProtection="0"/>
    <xf numFmtId="0" fontId="34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76" fontId="6" fillId="0" borderId="0" xfId="0" applyNumberFormat="1" applyFont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176" fontId="7" fillId="0" borderId="12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7" fillId="0" borderId="38" xfId="0" applyNumberFormat="1" applyFont="1" applyFill="1" applyBorder="1" applyAlignment="1">
      <alignment horizontal="center" vertical="center" textRotation="255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76" fontId="15" fillId="0" borderId="24" xfId="0" applyNumberFormat="1" applyFont="1" applyFill="1" applyBorder="1" applyAlignment="1">
      <alignment horizontal="center" vertical="center" wrapText="1"/>
    </xf>
    <xf numFmtId="176" fontId="15" fillId="0" borderId="12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34" xfId="0" applyNumberFormat="1" applyFont="1" applyFill="1" applyBorder="1" applyAlignment="1">
      <alignment horizontal="center" vertical="center" textRotation="255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5" fillId="0" borderId="38" xfId="0" applyNumberFormat="1" applyFont="1" applyFill="1" applyBorder="1" applyAlignment="1">
      <alignment horizontal="center" vertical="center" textRotation="255" wrapText="1"/>
    </xf>
    <xf numFmtId="0" fontId="15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7" fillId="0" borderId="47" xfId="0" applyNumberFormat="1" applyFont="1" applyFill="1" applyBorder="1" applyAlignment="1">
      <alignment horizontal="center" vertical="center" textRotation="255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center" vertical="center" textRotation="255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51" xfId="0" applyNumberFormat="1" applyFont="1" applyFill="1" applyBorder="1" applyAlignment="1">
      <alignment horizontal="center" vertical="center" textRotation="255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176" fontId="20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176" fontId="16" fillId="0" borderId="24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100" customWidth="1"/>
    <col min="2" max="2" width="5.75390625" style="101" customWidth="1"/>
    <col min="3" max="3" width="9.75390625" style="101" customWidth="1"/>
    <col min="4" max="4" width="18.75390625" style="101" customWidth="1"/>
    <col min="5" max="12" width="8.50390625" style="100" customWidth="1"/>
    <col min="13" max="13" width="86.625" style="100" customWidth="1"/>
    <col min="14" max="236" width="9.00390625" style="97" customWidth="1"/>
  </cols>
  <sheetData>
    <row r="1" spans="1:13" ht="34.5" customHeight="1">
      <c r="A1" s="169" t="s">
        <v>0</v>
      </c>
      <c r="B1" s="169"/>
      <c r="C1" s="170" t="s">
        <v>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98" customFormat="1" ht="18" customHeight="1">
      <c r="A2" s="105" t="s">
        <v>2</v>
      </c>
      <c r="B2" s="106" t="s">
        <v>3</v>
      </c>
      <c r="C2" s="105"/>
      <c r="D2" s="105"/>
      <c r="E2" s="171" t="s">
        <v>4</v>
      </c>
      <c r="F2" s="110"/>
      <c r="G2" s="110"/>
      <c r="H2" s="110"/>
      <c r="I2" s="110"/>
      <c r="J2" s="110"/>
      <c r="K2" s="110"/>
      <c r="L2" s="110"/>
      <c r="M2" s="109" t="s">
        <v>5</v>
      </c>
    </row>
    <row r="3" spans="1:13" s="98" customFormat="1" ht="21" customHeight="1">
      <c r="A3" s="105"/>
      <c r="B3" s="106"/>
      <c r="C3" s="110"/>
      <c r="D3" s="110"/>
      <c r="E3" s="171">
        <v>2008</v>
      </c>
      <c r="F3" s="110">
        <v>2009</v>
      </c>
      <c r="G3" s="110">
        <v>2010</v>
      </c>
      <c r="H3" s="110">
        <v>2011</v>
      </c>
      <c r="I3" s="110">
        <v>2012</v>
      </c>
      <c r="J3" s="110">
        <v>2013</v>
      </c>
      <c r="K3" s="110">
        <v>2014</v>
      </c>
      <c r="L3" s="110">
        <v>2015</v>
      </c>
      <c r="M3" s="113"/>
    </row>
    <row r="4" spans="1:13" s="99" customFormat="1" ht="18" customHeight="1">
      <c r="A4" s="114" t="s">
        <v>6</v>
      </c>
      <c r="B4" s="115" t="s">
        <v>7</v>
      </c>
      <c r="C4" s="116" t="s">
        <v>8</v>
      </c>
      <c r="D4" s="116"/>
      <c r="E4" s="119" t="e">
        <f aca="true" t="shared" si="0" ref="E4:E19">K4*0.888</f>
        <v>#REF!</v>
      </c>
      <c r="F4" s="119" t="e">
        <f aca="true" t="shared" si="1" ref="F4:F19">K4*0.895</f>
        <v>#REF!</v>
      </c>
      <c r="G4" s="119" t="e">
        <f aca="true" t="shared" si="2" ref="G4:G19">K4*0.942</f>
        <v>#REF!</v>
      </c>
      <c r="H4" s="119" t="e">
        <f aca="true" t="shared" si="3" ref="H4:H19">K4*0.977</f>
        <v>#REF!</v>
      </c>
      <c r="I4" s="119" t="e">
        <f aca="true" t="shared" si="4" ref="I4:I19">K4*0.96</f>
        <v>#REF!</v>
      </c>
      <c r="J4" s="119" t="e">
        <f>K4*0.993</f>
        <v>#REF!</v>
      </c>
      <c r="K4" s="119" t="e">
        <f>#REF!*0.95</f>
        <v>#REF!</v>
      </c>
      <c r="L4" s="119" t="e">
        <f aca="true" t="shared" si="5" ref="L4:L19">K4*0.981</f>
        <v>#REF!</v>
      </c>
      <c r="M4" s="120" t="s">
        <v>9</v>
      </c>
    </row>
    <row r="5" spans="1:13" s="99" customFormat="1" ht="18" customHeight="1">
      <c r="A5" s="114"/>
      <c r="B5" s="115"/>
      <c r="C5" s="116" t="s">
        <v>10</v>
      </c>
      <c r="D5" s="116" t="s">
        <v>11</v>
      </c>
      <c r="E5" s="119" t="e">
        <f t="shared" si="0"/>
        <v>#REF!</v>
      </c>
      <c r="F5" s="119" t="e">
        <f t="shared" si="1"/>
        <v>#REF!</v>
      </c>
      <c r="G5" s="119" t="e">
        <f t="shared" si="2"/>
        <v>#REF!</v>
      </c>
      <c r="H5" s="119" t="e">
        <f t="shared" si="3"/>
        <v>#REF!</v>
      </c>
      <c r="I5" s="119" t="e">
        <f t="shared" si="4"/>
        <v>#REF!</v>
      </c>
      <c r="J5" s="119" t="e">
        <f aca="true" t="shared" si="6" ref="J5:J21">K5*0.993</f>
        <v>#REF!</v>
      </c>
      <c r="K5" s="119" t="e">
        <f>#REF!*0.95</f>
        <v>#REF!</v>
      </c>
      <c r="L5" s="119" t="e">
        <f t="shared" si="5"/>
        <v>#REF!</v>
      </c>
      <c r="M5" s="121"/>
    </row>
    <row r="6" spans="1:13" s="99" customFormat="1" ht="18" customHeight="1">
      <c r="A6" s="114"/>
      <c r="B6" s="115"/>
      <c r="C6" s="116"/>
      <c r="D6" s="116" t="s">
        <v>12</v>
      </c>
      <c r="E6" s="119" t="e">
        <f t="shared" si="0"/>
        <v>#REF!</v>
      </c>
      <c r="F6" s="119" t="e">
        <f t="shared" si="1"/>
        <v>#REF!</v>
      </c>
      <c r="G6" s="119" t="e">
        <f t="shared" si="2"/>
        <v>#REF!</v>
      </c>
      <c r="H6" s="119" t="e">
        <f t="shared" si="3"/>
        <v>#REF!</v>
      </c>
      <c r="I6" s="119" t="e">
        <f t="shared" si="4"/>
        <v>#REF!</v>
      </c>
      <c r="J6" s="119" t="e">
        <f t="shared" si="6"/>
        <v>#REF!</v>
      </c>
      <c r="K6" s="119" t="e">
        <f>#REF!*0.95</f>
        <v>#REF!</v>
      </c>
      <c r="L6" s="119" t="e">
        <f t="shared" si="5"/>
        <v>#REF!</v>
      </c>
      <c r="M6" s="121"/>
    </row>
    <row r="7" spans="1:13" s="99" customFormat="1" ht="18" customHeight="1">
      <c r="A7" s="114"/>
      <c r="B7" s="115"/>
      <c r="C7" s="116"/>
      <c r="D7" s="116" t="s">
        <v>13</v>
      </c>
      <c r="E7" s="119" t="e">
        <f t="shared" si="0"/>
        <v>#REF!</v>
      </c>
      <c r="F7" s="119" t="e">
        <f t="shared" si="1"/>
        <v>#REF!</v>
      </c>
      <c r="G7" s="119" t="e">
        <f t="shared" si="2"/>
        <v>#REF!</v>
      </c>
      <c r="H7" s="119" t="e">
        <f t="shared" si="3"/>
        <v>#REF!</v>
      </c>
      <c r="I7" s="119" t="e">
        <f t="shared" si="4"/>
        <v>#REF!</v>
      </c>
      <c r="J7" s="119" t="e">
        <f t="shared" si="6"/>
        <v>#REF!</v>
      </c>
      <c r="K7" s="119" t="e">
        <f>#REF!*0.95</f>
        <v>#REF!</v>
      </c>
      <c r="L7" s="119" t="e">
        <f t="shared" si="5"/>
        <v>#REF!</v>
      </c>
      <c r="M7" s="121"/>
    </row>
    <row r="8" spans="1:13" s="99" customFormat="1" ht="18" customHeight="1">
      <c r="A8" s="114"/>
      <c r="B8" s="122" t="s">
        <v>14</v>
      </c>
      <c r="C8" s="123" t="s">
        <v>15</v>
      </c>
      <c r="D8" s="123"/>
      <c r="E8" s="119" t="e">
        <f t="shared" si="0"/>
        <v>#REF!</v>
      </c>
      <c r="F8" s="119" t="e">
        <f t="shared" si="1"/>
        <v>#REF!</v>
      </c>
      <c r="G8" s="119" t="e">
        <f t="shared" si="2"/>
        <v>#REF!</v>
      </c>
      <c r="H8" s="119" t="e">
        <f t="shared" si="3"/>
        <v>#REF!</v>
      </c>
      <c r="I8" s="119" t="e">
        <f t="shared" si="4"/>
        <v>#REF!</v>
      </c>
      <c r="J8" s="119" t="e">
        <f t="shared" si="6"/>
        <v>#REF!</v>
      </c>
      <c r="K8" s="119" t="e">
        <f>#REF!*0.95</f>
        <v>#REF!</v>
      </c>
      <c r="L8" s="119" t="e">
        <f t="shared" si="5"/>
        <v>#REF!</v>
      </c>
      <c r="M8" s="120" t="s">
        <v>16</v>
      </c>
    </row>
    <row r="9" spans="1:13" s="99" customFormat="1" ht="18" customHeight="1">
      <c r="A9" s="114"/>
      <c r="B9" s="122"/>
      <c r="C9" s="116" t="s">
        <v>17</v>
      </c>
      <c r="D9" s="116"/>
      <c r="E9" s="119" t="e">
        <f t="shared" si="0"/>
        <v>#REF!</v>
      </c>
      <c r="F9" s="119" t="e">
        <f t="shared" si="1"/>
        <v>#REF!</v>
      </c>
      <c r="G9" s="119" t="e">
        <f t="shared" si="2"/>
        <v>#REF!</v>
      </c>
      <c r="H9" s="119" t="e">
        <f t="shared" si="3"/>
        <v>#REF!</v>
      </c>
      <c r="I9" s="119" t="e">
        <f t="shared" si="4"/>
        <v>#REF!</v>
      </c>
      <c r="J9" s="119" t="e">
        <f t="shared" si="6"/>
        <v>#REF!</v>
      </c>
      <c r="K9" s="119" t="e">
        <f>#REF!*0.95</f>
        <v>#REF!</v>
      </c>
      <c r="L9" s="119" t="e">
        <f t="shared" si="5"/>
        <v>#REF!</v>
      </c>
      <c r="M9" s="125"/>
    </row>
    <row r="10" spans="1:13" s="99" customFormat="1" ht="18" customHeight="1">
      <c r="A10" s="114"/>
      <c r="B10" s="122"/>
      <c r="C10" s="126" t="s">
        <v>18</v>
      </c>
      <c r="D10" s="126"/>
      <c r="E10" s="119" t="e">
        <f t="shared" si="0"/>
        <v>#REF!</v>
      </c>
      <c r="F10" s="119" t="e">
        <f t="shared" si="1"/>
        <v>#REF!</v>
      </c>
      <c r="G10" s="119" t="e">
        <f t="shared" si="2"/>
        <v>#REF!</v>
      </c>
      <c r="H10" s="119" t="e">
        <f t="shared" si="3"/>
        <v>#REF!</v>
      </c>
      <c r="I10" s="119" t="e">
        <f t="shared" si="4"/>
        <v>#REF!</v>
      </c>
      <c r="J10" s="119" t="e">
        <f t="shared" si="6"/>
        <v>#REF!</v>
      </c>
      <c r="K10" s="119" t="e">
        <f>#REF!*0.95</f>
        <v>#REF!</v>
      </c>
      <c r="L10" s="119" t="e">
        <f t="shared" si="5"/>
        <v>#REF!</v>
      </c>
      <c r="M10" s="125"/>
    </row>
    <row r="11" spans="1:13" s="99" customFormat="1" ht="18" customHeight="1">
      <c r="A11" s="114"/>
      <c r="B11" s="115"/>
      <c r="C11" s="116" t="s">
        <v>19</v>
      </c>
      <c r="D11" s="116"/>
      <c r="E11" s="119" t="e">
        <f t="shared" si="0"/>
        <v>#REF!</v>
      </c>
      <c r="F11" s="119" t="e">
        <f t="shared" si="1"/>
        <v>#REF!</v>
      </c>
      <c r="G11" s="119" t="e">
        <f t="shared" si="2"/>
        <v>#REF!</v>
      </c>
      <c r="H11" s="119" t="e">
        <f t="shared" si="3"/>
        <v>#REF!</v>
      </c>
      <c r="I11" s="119" t="e">
        <f t="shared" si="4"/>
        <v>#REF!</v>
      </c>
      <c r="J11" s="119" t="e">
        <f t="shared" si="6"/>
        <v>#REF!</v>
      </c>
      <c r="K11" s="119" t="e">
        <f>#REF!*0.95</f>
        <v>#REF!</v>
      </c>
      <c r="L11" s="119" t="e">
        <f t="shared" si="5"/>
        <v>#REF!</v>
      </c>
      <c r="M11" s="128" t="s">
        <v>20</v>
      </c>
    </row>
    <row r="12" spans="1:13" s="99" customFormat="1" ht="18" customHeight="1">
      <c r="A12" s="114"/>
      <c r="B12" s="129" t="s">
        <v>21</v>
      </c>
      <c r="C12" s="123" t="s">
        <v>22</v>
      </c>
      <c r="D12" s="123" t="s">
        <v>23</v>
      </c>
      <c r="E12" s="119" t="e">
        <f t="shared" si="0"/>
        <v>#REF!</v>
      </c>
      <c r="F12" s="119" t="e">
        <f t="shared" si="1"/>
        <v>#REF!</v>
      </c>
      <c r="G12" s="119" t="e">
        <f t="shared" si="2"/>
        <v>#REF!</v>
      </c>
      <c r="H12" s="119" t="e">
        <f t="shared" si="3"/>
        <v>#REF!</v>
      </c>
      <c r="I12" s="119" t="e">
        <f t="shared" si="4"/>
        <v>#REF!</v>
      </c>
      <c r="J12" s="119" t="e">
        <f t="shared" si="6"/>
        <v>#REF!</v>
      </c>
      <c r="K12" s="119" t="e">
        <f>#REF!*0.95</f>
        <v>#REF!</v>
      </c>
      <c r="L12" s="119" t="e">
        <f t="shared" si="5"/>
        <v>#REF!</v>
      </c>
      <c r="M12" s="130" t="s">
        <v>24</v>
      </c>
    </row>
    <row r="13" spans="1:13" s="99" customFormat="1" ht="18" customHeight="1">
      <c r="A13" s="114"/>
      <c r="B13" s="129"/>
      <c r="C13" s="116"/>
      <c r="D13" s="116" t="s">
        <v>25</v>
      </c>
      <c r="E13" s="119" t="e">
        <f t="shared" si="0"/>
        <v>#REF!</v>
      </c>
      <c r="F13" s="119" t="e">
        <f t="shared" si="1"/>
        <v>#REF!</v>
      </c>
      <c r="G13" s="119" t="e">
        <f t="shared" si="2"/>
        <v>#REF!</v>
      </c>
      <c r="H13" s="119" t="e">
        <f t="shared" si="3"/>
        <v>#REF!</v>
      </c>
      <c r="I13" s="119" t="e">
        <f t="shared" si="4"/>
        <v>#REF!</v>
      </c>
      <c r="J13" s="119" t="e">
        <f t="shared" si="6"/>
        <v>#REF!</v>
      </c>
      <c r="K13" s="119" t="e">
        <f>#REF!*0.95</f>
        <v>#REF!</v>
      </c>
      <c r="L13" s="119" t="e">
        <f t="shared" si="5"/>
        <v>#REF!</v>
      </c>
      <c r="M13" s="131"/>
    </row>
    <row r="14" spans="1:13" s="99" customFormat="1" ht="18" customHeight="1">
      <c r="A14" s="114"/>
      <c r="B14" s="129"/>
      <c r="C14" s="116" t="s">
        <v>26</v>
      </c>
      <c r="D14" s="116"/>
      <c r="E14" s="119" t="e">
        <f t="shared" si="0"/>
        <v>#REF!</v>
      </c>
      <c r="F14" s="119" t="e">
        <f t="shared" si="1"/>
        <v>#REF!</v>
      </c>
      <c r="G14" s="119" t="e">
        <f t="shared" si="2"/>
        <v>#REF!</v>
      </c>
      <c r="H14" s="119" t="e">
        <f t="shared" si="3"/>
        <v>#REF!</v>
      </c>
      <c r="I14" s="119" t="e">
        <f t="shared" si="4"/>
        <v>#REF!</v>
      </c>
      <c r="J14" s="119" t="e">
        <f t="shared" si="6"/>
        <v>#REF!</v>
      </c>
      <c r="K14" s="119" t="e">
        <f>#REF!*0.95</f>
        <v>#REF!</v>
      </c>
      <c r="L14" s="119" t="e">
        <f t="shared" si="5"/>
        <v>#REF!</v>
      </c>
      <c r="M14" s="131"/>
    </row>
    <row r="15" spans="1:13" s="99" customFormat="1" ht="18" customHeight="1">
      <c r="A15" s="114"/>
      <c r="B15" s="129"/>
      <c r="C15" s="116" t="s">
        <v>27</v>
      </c>
      <c r="D15" s="116"/>
      <c r="E15" s="119" t="e">
        <f t="shared" si="0"/>
        <v>#REF!</v>
      </c>
      <c r="F15" s="119" t="e">
        <f t="shared" si="1"/>
        <v>#REF!</v>
      </c>
      <c r="G15" s="119" t="e">
        <f t="shared" si="2"/>
        <v>#REF!</v>
      </c>
      <c r="H15" s="119" t="e">
        <f t="shared" si="3"/>
        <v>#REF!</v>
      </c>
      <c r="I15" s="119" t="e">
        <f t="shared" si="4"/>
        <v>#REF!</v>
      </c>
      <c r="J15" s="119" t="e">
        <f t="shared" si="6"/>
        <v>#REF!</v>
      </c>
      <c r="K15" s="119" t="e">
        <f>#REF!*0.95</f>
        <v>#REF!</v>
      </c>
      <c r="L15" s="119" t="e">
        <f t="shared" si="5"/>
        <v>#REF!</v>
      </c>
      <c r="M15" s="131"/>
    </row>
    <row r="16" spans="1:13" s="99" customFormat="1" ht="18" customHeight="1">
      <c r="A16" s="114"/>
      <c r="B16" s="129"/>
      <c r="C16" s="116" t="s">
        <v>28</v>
      </c>
      <c r="D16" s="116" t="s">
        <v>29</v>
      </c>
      <c r="E16" s="119" t="e">
        <f t="shared" si="0"/>
        <v>#REF!</v>
      </c>
      <c r="F16" s="119" t="e">
        <f t="shared" si="1"/>
        <v>#REF!</v>
      </c>
      <c r="G16" s="119" t="e">
        <f t="shared" si="2"/>
        <v>#REF!</v>
      </c>
      <c r="H16" s="119" t="e">
        <f t="shared" si="3"/>
        <v>#REF!</v>
      </c>
      <c r="I16" s="119" t="e">
        <f t="shared" si="4"/>
        <v>#REF!</v>
      </c>
      <c r="J16" s="119" t="e">
        <f t="shared" si="6"/>
        <v>#REF!</v>
      </c>
      <c r="K16" s="119" t="e">
        <f>#REF!*0.95</f>
        <v>#REF!</v>
      </c>
      <c r="L16" s="119" t="e">
        <f t="shared" si="5"/>
        <v>#REF!</v>
      </c>
      <c r="M16" s="131"/>
    </row>
    <row r="17" spans="1:13" s="99" customFormat="1" ht="18" customHeight="1">
      <c r="A17" s="114"/>
      <c r="B17" s="129"/>
      <c r="C17" s="116"/>
      <c r="D17" s="116" t="s">
        <v>30</v>
      </c>
      <c r="E17" s="172" t="e">
        <f t="shared" si="0"/>
        <v>#REF!</v>
      </c>
      <c r="F17" s="172" t="e">
        <f t="shared" si="1"/>
        <v>#REF!</v>
      </c>
      <c r="G17" s="172" t="e">
        <f t="shared" si="2"/>
        <v>#REF!</v>
      </c>
      <c r="H17" s="172" t="e">
        <f t="shared" si="3"/>
        <v>#REF!</v>
      </c>
      <c r="I17" s="172" t="e">
        <f t="shared" si="4"/>
        <v>#REF!</v>
      </c>
      <c r="J17" s="172" t="e">
        <f t="shared" si="6"/>
        <v>#REF!</v>
      </c>
      <c r="K17" s="172" t="e">
        <f>#REF!*0.95</f>
        <v>#REF!</v>
      </c>
      <c r="L17" s="172" t="e">
        <f t="shared" si="5"/>
        <v>#REF!</v>
      </c>
      <c r="M17" s="131"/>
    </row>
    <row r="18" spans="1:13" s="99" customFormat="1" ht="18" customHeight="1">
      <c r="A18" s="114"/>
      <c r="B18" s="129"/>
      <c r="C18" s="116"/>
      <c r="D18" s="116" t="s">
        <v>31</v>
      </c>
      <c r="E18" s="172" t="e">
        <f t="shared" si="0"/>
        <v>#REF!</v>
      </c>
      <c r="F18" s="172" t="e">
        <f t="shared" si="1"/>
        <v>#REF!</v>
      </c>
      <c r="G18" s="172" t="e">
        <f t="shared" si="2"/>
        <v>#REF!</v>
      </c>
      <c r="H18" s="172" t="e">
        <f t="shared" si="3"/>
        <v>#REF!</v>
      </c>
      <c r="I18" s="172" t="e">
        <f t="shared" si="4"/>
        <v>#REF!</v>
      </c>
      <c r="J18" s="172" t="e">
        <f t="shared" si="6"/>
        <v>#REF!</v>
      </c>
      <c r="K18" s="172" t="e">
        <f>#REF!*0.95</f>
        <v>#REF!</v>
      </c>
      <c r="L18" s="172" t="e">
        <f t="shared" si="5"/>
        <v>#REF!</v>
      </c>
      <c r="M18" s="131"/>
    </row>
    <row r="19" spans="1:13" s="99" customFormat="1" ht="18" customHeight="1">
      <c r="A19" s="114"/>
      <c r="B19" s="129"/>
      <c r="C19" s="116"/>
      <c r="D19" s="116" t="s">
        <v>32</v>
      </c>
      <c r="E19" s="173" t="e">
        <f t="shared" si="0"/>
        <v>#REF!</v>
      </c>
      <c r="F19" s="173" t="e">
        <f t="shared" si="1"/>
        <v>#REF!</v>
      </c>
      <c r="G19" s="173" t="e">
        <f t="shared" si="2"/>
        <v>#REF!</v>
      </c>
      <c r="H19" s="173" t="e">
        <f t="shared" si="3"/>
        <v>#REF!</v>
      </c>
      <c r="I19" s="173" t="e">
        <f t="shared" si="4"/>
        <v>#REF!</v>
      </c>
      <c r="J19" s="173" t="e">
        <f t="shared" si="6"/>
        <v>#REF!</v>
      </c>
      <c r="K19" s="173" t="e">
        <f>#REF!*0.95</f>
        <v>#REF!</v>
      </c>
      <c r="L19" s="173" t="e">
        <f t="shared" si="5"/>
        <v>#REF!</v>
      </c>
      <c r="M19" s="131"/>
    </row>
    <row r="20" spans="1:13" s="99" customFormat="1" ht="18" customHeight="1">
      <c r="A20" s="114"/>
      <c r="B20" s="129"/>
      <c r="C20" s="116"/>
      <c r="D20" s="174" t="s">
        <v>33</v>
      </c>
      <c r="E20" s="172" t="e">
        <f aca="true" t="shared" si="7" ref="E19:E38">K20*0.888</f>
        <v>#REF!</v>
      </c>
      <c r="F20" s="172" t="e">
        <f aca="true" t="shared" si="8" ref="F19:F38">K20*0.895</f>
        <v>#REF!</v>
      </c>
      <c r="G20" s="172" t="e">
        <f aca="true" t="shared" si="9" ref="G19:G38">K20*0.942</f>
        <v>#REF!</v>
      </c>
      <c r="H20" s="172" t="e">
        <f aca="true" t="shared" si="10" ref="H19:H38">K20*0.977</f>
        <v>#REF!</v>
      </c>
      <c r="I20" s="172" t="e">
        <f aca="true" t="shared" si="11" ref="I19:I38">K20*0.96</f>
        <v>#REF!</v>
      </c>
      <c r="J20" s="172" t="e">
        <f aca="true" t="shared" si="12" ref="J19:J22">K20*0.993</f>
        <v>#REF!</v>
      </c>
      <c r="K20" s="172" t="e">
        <f>#REF!*0.95</f>
        <v>#REF!</v>
      </c>
      <c r="L20" s="172" t="e">
        <f aca="true" t="shared" si="13" ref="L19:L38">K20*0.981</f>
        <v>#REF!</v>
      </c>
      <c r="M20" s="131"/>
    </row>
    <row r="21" spans="1:13" s="99" customFormat="1" ht="18" customHeight="1">
      <c r="A21" s="114"/>
      <c r="B21" s="129"/>
      <c r="C21" s="116"/>
      <c r="D21" s="174" t="s">
        <v>34</v>
      </c>
      <c r="E21" s="119" t="e">
        <f t="shared" si="7"/>
        <v>#REF!</v>
      </c>
      <c r="F21" s="119" t="e">
        <f t="shared" si="8"/>
        <v>#REF!</v>
      </c>
      <c r="G21" s="119" t="e">
        <f t="shared" si="9"/>
        <v>#REF!</v>
      </c>
      <c r="H21" s="119" t="e">
        <f t="shared" si="10"/>
        <v>#REF!</v>
      </c>
      <c r="I21" s="119" t="e">
        <f t="shared" si="11"/>
        <v>#REF!</v>
      </c>
      <c r="J21" s="119" t="e">
        <f t="shared" si="12"/>
        <v>#REF!</v>
      </c>
      <c r="K21" s="119" t="e">
        <f>#REF!*0.95</f>
        <v>#REF!</v>
      </c>
      <c r="L21" s="119" t="e">
        <f t="shared" si="13"/>
        <v>#REF!</v>
      </c>
      <c r="M21" s="131"/>
    </row>
    <row r="22" spans="1:13" s="99" customFormat="1" ht="18" customHeight="1">
      <c r="A22" s="114"/>
      <c r="B22" s="129"/>
      <c r="C22" s="116" t="s">
        <v>35</v>
      </c>
      <c r="D22" s="116" t="s">
        <v>29</v>
      </c>
      <c r="E22" s="119" t="e">
        <f t="shared" si="7"/>
        <v>#REF!</v>
      </c>
      <c r="F22" s="119" t="e">
        <f t="shared" si="8"/>
        <v>#REF!</v>
      </c>
      <c r="G22" s="119" t="e">
        <f t="shared" si="9"/>
        <v>#REF!</v>
      </c>
      <c r="H22" s="119" t="e">
        <f t="shared" si="10"/>
        <v>#REF!</v>
      </c>
      <c r="I22" s="119" t="e">
        <f t="shared" si="11"/>
        <v>#REF!</v>
      </c>
      <c r="J22" s="119" t="e">
        <f t="shared" si="12"/>
        <v>#REF!</v>
      </c>
      <c r="K22" s="119" t="e">
        <f>#REF!*0.95</f>
        <v>#REF!</v>
      </c>
      <c r="L22" s="119" t="e">
        <f t="shared" si="13"/>
        <v>#REF!</v>
      </c>
      <c r="M22" s="182" t="s">
        <v>36</v>
      </c>
    </row>
    <row r="23" spans="1:13" s="99" customFormat="1" ht="18" customHeight="1">
      <c r="A23" s="114"/>
      <c r="B23" s="129"/>
      <c r="C23" s="116"/>
      <c r="D23" s="116" t="s">
        <v>37</v>
      </c>
      <c r="E23" s="172" t="e">
        <f t="shared" si="7"/>
        <v>#REF!</v>
      </c>
      <c r="F23" s="172" t="e">
        <f t="shared" si="8"/>
        <v>#REF!</v>
      </c>
      <c r="G23" s="172" t="e">
        <f t="shared" si="9"/>
        <v>#REF!</v>
      </c>
      <c r="H23" s="172" t="e">
        <f t="shared" si="10"/>
        <v>#REF!</v>
      </c>
      <c r="I23" s="172" t="e">
        <f t="shared" si="11"/>
        <v>#REF!</v>
      </c>
      <c r="J23" s="172" t="e">
        <f aca="true" t="shared" si="14" ref="J23:J27">K23*0.993</f>
        <v>#REF!</v>
      </c>
      <c r="K23" s="172" t="e">
        <f>#REF!*0.95</f>
        <v>#REF!</v>
      </c>
      <c r="L23" s="172" t="e">
        <f t="shared" si="13"/>
        <v>#REF!</v>
      </c>
      <c r="M23" s="137"/>
    </row>
    <row r="24" spans="1:13" s="99" customFormat="1" ht="18" customHeight="1">
      <c r="A24" s="114"/>
      <c r="B24" s="129"/>
      <c r="C24" s="116"/>
      <c r="D24" s="116" t="s">
        <v>38</v>
      </c>
      <c r="E24" s="172" t="e">
        <f t="shared" si="7"/>
        <v>#REF!</v>
      </c>
      <c r="F24" s="172" t="e">
        <f t="shared" si="8"/>
        <v>#REF!</v>
      </c>
      <c r="G24" s="172" t="e">
        <f t="shared" si="9"/>
        <v>#REF!</v>
      </c>
      <c r="H24" s="172" t="e">
        <f t="shared" si="10"/>
        <v>#REF!</v>
      </c>
      <c r="I24" s="172" t="e">
        <f t="shared" si="11"/>
        <v>#REF!</v>
      </c>
      <c r="J24" s="172" t="e">
        <f t="shared" si="14"/>
        <v>#REF!</v>
      </c>
      <c r="K24" s="172" t="e">
        <f>#REF!*0.95</f>
        <v>#REF!</v>
      </c>
      <c r="L24" s="172" t="e">
        <f t="shared" si="13"/>
        <v>#REF!</v>
      </c>
      <c r="M24" s="137"/>
    </row>
    <row r="25" spans="1:13" s="99" customFormat="1" ht="18" customHeight="1">
      <c r="A25" s="114"/>
      <c r="B25" s="129"/>
      <c r="C25" s="116"/>
      <c r="D25" s="175" t="s">
        <v>39</v>
      </c>
      <c r="E25" s="172" t="e">
        <f t="shared" si="7"/>
        <v>#REF!</v>
      </c>
      <c r="F25" s="172" t="e">
        <f t="shared" si="8"/>
        <v>#REF!</v>
      </c>
      <c r="G25" s="172" t="e">
        <f t="shared" si="9"/>
        <v>#REF!</v>
      </c>
      <c r="H25" s="172" t="e">
        <f t="shared" si="10"/>
        <v>#REF!</v>
      </c>
      <c r="I25" s="172" t="e">
        <f t="shared" si="11"/>
        <v>#REF!</v>
      </c>
      <c r="J25" s="172" t="e">
        <f t="shared" si="14"/>
        <v>#REF!</v>
      </c>
      <c r="K25" s="172" t="e">
        <f>#REF!*0.95</f>
        <v>#REF!</v>
      </c>
      <c r="L25" s="172" t="e">
        <f t="shared" si="13"/>
        <v>#REF!</v>
      </c>
      <c r="M25" s="137"/>
    </row>
    <row r="26" spans="1:13" s="99" customFormat="1" ht="18" customHeight="1">
      <c r="A26" s="114"/>
      <c r="B26" s="129"/>
      <c r="C26" s="116"/>
      <c r="D26" s="174" t="s">
        <v>34</v>
      </c>
      <c r="E26" s="119" t="e">
        <f t="shared" si="7"/>
        <v>#REF!</v>
      </c>
      <c r="F26" s="119" t="e">
        <f t="shared" si="8"/>
        <v>#REF!</v>
      </c>
      <c r="G26" s="119" t="e">
        <f t="shared" si="9"/>
        <v>#REF!</v>
      </c>
      <c r="H26" s="119" t="e">
        <f t="shared" si="10"/>
        <v>#REF!</v>
      </c>
      <c r="I26" s="119" t="e">
        <f t="shared" si="11"/>
        <v>#REF!</v>
      </c>
      <c r="J26" s="119" t="e">
        <f t="shared" si="14"/>
        <v>#REF!</v>
      </c>
      <c r="K26" s="119" t="e">
        <f>#REF!*0.95</f>
        <v>#REF!</v>
      </c>
      <c r="L26" s="119" t="e">
        <f t="shared" si="13"/>
        <v>#REF!</v>
      </c>
      <c r="M26" s="137"/>
    </row>
    <row r="27" spans="1:13" s="99" customFormat="1" ht="63.75" customHeight="1">
      <c r="A27" s="114"/>
      <c r="B27" s="122" t="s">
        <v>40</v>
      </c>
      <c r="C27" s="176" t="s">
        <v>41</v>
      </c>
      <c r="D27" s="177"/>
      <c r="E27" s="119">
        <f t="shared" si="7"/>
        <v>710.4</v>
      </c>
      <c r="F27" s="119">
        <f t="shared" si="8"/>
        <v>716</v>
      </c>
      <c r="G27" s="119">
        <f t="shared" si="9"/>
        <v>753.5999999999999</v>
      </c>
      <c r="H27" s="119">
        <f t="shared" si="10"/>
        <v>781.6</v>
      </c>
      <c r="I27" s="119">
        <f t="shared" si="11"/>
        <v>768</v>
      </c>
      <c r="J27" s="119">
        <f t="shared" si="14"/>
        <v>794.4</v>
      </c>
      <c r="K27" s="183">
        <v>800</v>
      </c>
      <c r="L27" s="119">
        <f t="shared" si="13"/>
        <v>784.8</v>
      </c>
      <c r="M27" s="184" t="s">
        <v>42</v>
      </c>
    </row>
    <row r="28" spans="1:13" s="99" customFormat="1" ht="18" customHeight="1">
      <c r="A28" s="114"/>
      <c r="B28" s="122"/>
      <c r="C28" s="178" t="s">
        <v>43</v>
      </c>
      <c r="D28" s="179" t="s">
        <v>44</v>
      </c>
      <c r="E28" s="119" t="e">
        <f t="shared" si="7"/>
        <v>#REF!</v>
      </c>
      <c r="F28" s="119" t="e">
        <f t="shared" si="8"/>
        <v>#REF!</v>
      </c>
      <c r="G28" s="119" t="e">
        <f t="shared" si="9"/>
        <v>#REF!</v>
      </c>
      <c r="H28" s="119" t="e">
        <f t="shared" si="10"/>
        <v>#REF!</v>
      </c>
      <c r="I28" s="119" t="e">
        <f t="shared" si="11"/>
        <v>#REF!</v>
      </c>
      <c r="J28" s="119" t="e">
        <f aca="true" t="shared" si="15" ref="J28:J38">K28*0.993</f>
        <v>#REF!</v>
      </c>
      <c r="K28" s="119" t="e">
        <f>#REF!*0.95</f>
        <v>#REF!</v>
      </c>
      <c r="L28" s="119" t="e">
        <f t="shared" si="13"/>
        <v>#REF!</v>
      </c>
      <c r="M28" s="145" t="s">
        <v>45</v>
      </c>
    </row>
    <row r="29" spans="1:13" s="99" customFormat="1" ht="18" customHeight="1">
      <c r="A29" s="114"/>
      <c r="B29" s="146"/>
      <c r="C29" s="147"/>
      <c r="D29" s="126" t="s">
        <v>46</v>
      </c>
      <c r="E29" s="119" t="e">
        <f t="shared" si="7"/>
        <v>#REF!</v>
      </c>
      <c r="F29" s="119" t="e">
        <f t="shared" si="8"/>
        <v>#REF!</v>
      </c>
      <c r="G29" s="119" t="e">
        <f t="shared" si="9"/>
        <v>#REF!</v>
      </c>
      <c r="H29" s="119" t="e">
        <f t="shared" si="10"/>
        <v>#REF!</v>
      </c>
      <c r="I29" s="119" t="e">
        <f t="shared" si="11"/>
        <v>#REF!</v>
      </c>
      <c r="J29" s="119" t="e">
        <f t="shared" si="15"/>
        <v>#REF!</v>
      </c>
      <c r="K29" s="119" t="e">
        <f>#REF!*0.95</f>
        <v>#REF!</v>
      </c>
      <c r="L29" s="119" t="e">
        <f t="shared" si="13"/>
        <v>#REF!</v>
      </c>
      <c r="M29" s="148"/>
    </row>
    <row r="30" spans="1:13" s="99" customFormat="1" ht="21.75" customHeight="1">
      <c r="A30" s="149"/>
      <c r="B30" s="150" t="s">
        <v>47</v>
      </c>
      <c r="C30" s="150"/>
      <c r="D30" s="150"/>
      <c r="E30" s="119" t="e">
        <f t="shared" si="7"/>
        <v>#REF!</v>
      </c>
      <c r="F30" s="119" t="e">
        <f t="shared" si="8"/>
        <v>#REF!</v>
      </c>
      <c r="G30" s="119" t="e">
        <f t="shared" si="9"/>
        <v>#REF!</v>
      </c>
      <c r="H30" s="119" t="e">
        <f t="shared" si="10"/>
        <v>#REF!</v>
      </c>
      <c r="I30" s="119" t="e">
        <f t="shared" si="11"/>
        <v>#REF!</v>
      </c>
      <c r="J30" s="119" t="e">
        <f t="shared" si="15"/>
        <v>#REF!</v>
      </c>
      <c r="K30" s="119" t="e">
        <f>#REF!*0.95</f>
        <v>#REF!</v>
      </c>
      <c r="L30" s="119" t="e">
        <f t="shared" si="13"/>
        <v>#REF!</v>
      </c>
      <c r="M30" s="152" t="s">
        <v>48</v>
      </c>
    </row>
    <row r="31" spans="1:13" s="99" customFormat="1" ht="18.75" customHeight="1">
      <c r="A31" s="114" t="s">
        <v>49</v>
      </c>
      <c r="B31" s="153" t="s">
        <v>50</v>
      </c>
      <c r="C31" s="154" t="s">
        <v>51</v>
      </c>
      <c r="D31" s="158" t="s">
        <v>52</v>
      </c>
      <c r="E31" s="119" t="e">
        <f t="shared" si="7"/>
        <v>#REF!</v>
      </c>
      <c r="F31" s="119" t="e">
        <f t="shared" si="8"/>
        <v>#REF!</v>
      </c>
      <c r="G31" s="119" t="e">
        <f t="shared" si="9"/>
        <v>#REF!</v>
      </c>
      <c r="H31" s="119" t="e">
        <f t="shared" si="10"/>
        <v>#REF!</v>
      </c>
      <c r="I31" s="119" t="e">
        <f t="shared" si="11"/>
        <v>#REF!</v>
      </c>
      <c r="J31" s="119" t="e">
        <f t="shared" si="15"/>
        <v>#REF!</v>
      </c>
      <c r="K31" s="119" t="e">
        <f>#REF!*0.95</f>
        <v>#REF!</v>
      </c>
      <c r="L31" s="119" t="e">
        <f t="shared" si="13"/>
        <v>#REF!</v>
      </c>
      <c r="M31" s="156" t="s">
        <v>53</v>
      </c>
    </row>
    <row r="32" spans="1:13" s="99" customFormat="1" ht="18.75" customHeight="1">
      <c r="A32" s="114"/>
      <c r="B32" s="157"/>
      <c r="C32" s="158"/>
      <c r="D32" s="158" t="s">
        <v>54</v>
      </c>
      <c r="E32" s="119" t="e">
        <f t="shared" si="7"/>
        <v>#REF!</v>
      </c>
      <c r="F32" s="119" t="e">
        <f t="shared" si="8"/>
        <v>#REF!</v>
      </c>
      <c r="G32" s="119" t="e">
        <f t="shared" si="9"/>
        <v>#REF!</v>
      </c>
      <c r="H32" s="119" t="e">
        <f t="shared" si="10"/>
        <v>#REF!</v>
      </c>
      <c r="I32" s="119" t="e">
        <f t="shared" si="11"/>
        <v>#REF!</v>
      </c>
      <c r="J32" s="119" t="e">
        <f t="shared" si="15"/>
        <v>#REF!</v>
      </c>
      <c r="K32" s="119" t="e">
        <f>#REF!*0.95</f>
        <v>#REF!</v>
      </c>
      <c r="L32" s="119" t="e">
        <f t="shared" si="13"/>
        <v>#REF!</v>
      </c>
      <c r="M32" s="159"/>
    </row>
    <row r="33" spans="1:13" s="99" customFormat="1" ht="18.75" customHeight="1">
      <c r="A33" s="114"/>
      <c r="B33" s="115"/>
      <c r="C33" s="160" t="s">
        <v>55</v>
      </c>
      <c r="D33" s="160"/>
      <c r="E33" s="119" t="e">
        <f t="shared" si="7"/>
        <v>#REF!</v>
      </c>
      <c r="F33" s="119" t="e">
        <f t="shared" si="8"/>
        <v>#REF!</v>
      </c>
      <c r="G33" s="119" t="e">
        <f t="shared" si="9"/>
        <v>#REF!</v>
      </c>
      <c r="H33" s="119" t="e">
        <f t="shared" si="10"/>
        <v>#REF!</v>
      </c>
      <c r="I33" s="119" t="e">
        <f t="shared" si="11"/>
        <v>#REF!</v>
      </c>
      <c r="J33" s="119" t="e">
        <f t="shared" si="15"/>
        <v>#REF!</v>
      </c>
      <c r="K33" s="119" t="e">
        <f>#REF!*0.95</f>
        <v>#REF!</v>
      </c>
      <c r="L33" s="119" t="e">
        <f t="shared" si="13"/>
        <v>#REF!</v>
      </c>
      <c r="M33" s="159"/>
    </row>
    <row r="34" spans="1:13" s="99" customFormat="1" ht="18.75" customHeight="1">
      <c r="A34" s="114"/>
      <c r="B34" s="115"/>
      <c r="C34" s="174" t="s">
        <v>56</v>
      </c>
      <c r="D34" s="174"/>
      <c r="E34" s="119" t="e">
        <f t="shared" si="7"/>
        <v>#REF!</v>
      </c>
      <c r="F34" s="119" t="e">
        <f t="shared" si="8"/>
        <v>#REF!</v>
      </c>
      <c r="G34" s="119" t="e">
        <f t="shared" si="9"/>
        <v>#REF!</v>
      </c>
      <c r="H34" s="119" t="e">
        <f t="shared" si="10"/>
        <v>#REF!</v>
      </c>
      <c r="I34" s="119" t="e">
        <f t="shared" si="11"/>
        <v>#REF!</v>
      </c>
      <c r="J34" s="119" t="e">
        <f t="shared" si="15"/>
        <v>#REF!</v>
      </c>
      <c r="K34" s="119" t="e">
        <f>#REF!*0.95</f>
        <v>#REF!</v>
      </c>
      <c r="L34" s="119" t="e">
        <f t="shared" si="13"/>
        <v>#REF!</v>
      </c>
      <c r="M34" s="164"/>
    </row>
    <row r="35" spans="1:13" s="99" customFormat="1" ht="27" customHeight="1">
      <c r="A35" s="114"/>
      <c r="B35" s="115"/>
      <c r="C35" s="180" t="s">
        <v>57</v>
      </c>
      <c r="D35" s="181"/>
      <c r="E35" s="119">
        <f t="shared" si="7"/>
        <v>79.92</v>
      </c>
      <c r="F35" s="119">
        <f t="shared" si="8"/>
        <v>80.55</v>
      </c>
      <c r="G35" s="119">
        <f t="shared" si="9"/>
        <v>84.78</v>
      </c>
      <c r="H35" s="119">
        <f t="shared" si="10"/>
        <v>87.92999999999999</v>
      </c>
      <c r="I35" s="119">
        <f t="shared" si="11"/>
        <v>86.39999999999999</v>
      </c>
      <c r="J35" s="119">
        <f t="shared" si="15"/>
        <v>89.37</v>
      </c>
      <c r="K35" s="185">
        <v>90</v>
      </c>
      <c r="L35" s="119">
        <f t="shared" si="13"/>
        <v>88.28999999999999</v>
      </c>
      <c r="M35" s="165" t="s">
        <v>58</v>
      </c>
    </row>
    <row r="36" spans="1:13" s="99" customFormat="1" ht="19.5" customHeight="1">
      <c r="A36" s="114"/>
      <c r="B36" s="132" t="s">
        <v>59</v>
      </c>
      <c r="C36" s="150" t="s">
        <v>60</v>
      </c>
      <c r="D36" s="116" t="s">
        <v>61</v>
      </c>
      <c r="E36" s="119" t="e">
        <f t="shared" si="7"/>
        <v>#REF!</v>
      </c>
      <c r="F36" s="119" t="e">
        <f t="shared" si="8"/>
        <v>#REF!</v>
      </c>
      <c r="G36" s="119" t="e">
        <f t="shared" si="9"/>
        <v>#REF!</v>
      </c>
      <c r="H36" s="119" t="e">
        <f t="shared" si="10"/>
        <v>#REF!</v>
      </c>
      <c r="I36" s="119" t="e">
        <f t="shared" si="11"/>
        <v>#REF!</v>
      </c>
      <c r="J36" s="119" t="e">
        <f t="shared" si="15"/>
        <v>#REF!</v>
      </c>
      <c r="K36" s="119" t="e">
        <f>#REF!*0.95</f>
        <v>#REF!</v>
      </c>
      <c r="L36" s="119" t="e">
        <f t="shared" si="13"/>
        <v>#REF!</v>
      </c>
      <c r="M36" s="167" t="s">
        <v>62</v>
      </c>
    </row>
    <row r="37" spans="1:13" s="99" customFormat="1" ht="19.5" customHeight="1">
      <c r="A37" s="114"/>
      <c r="B37" s="132"/>
      <c r="C37" s="116"/>
      <c r="D37" s="116" t="s">
        <v>63</v>
      </c>
      <c r="E37" s="119" t="e">
        <f t="shared" si="7"/>
        <v>#REF!</v>
      </c>
      <c r="F37" s="119" t="e">
        <f t="shared" si="8"/>
        <v>#REF!</v>
      </c>
      <c r="G37" s="119" t="e">
        <f t="shared" si="9"/>
        <v>#REF!</v>
      </c>
      <c r="H37" s="119" t="e">
        <f t="shared" si="10"/>
        <v>#REF!</v>
      </c>
      <c r="I37" s="119" t="e">
        <f t="shared" si="11"/>
        <v>#REF!</v>
      </c>
      <c r="J37" s="119" t="e">
        <f t="shared" si="15"/>
        <v>#REF!</v>
      </c>
      <c r="K37" s="119" t="e">
        <f>#REF!*0.95</f>
        <v>#REF!</v>
      </c>
      <c r="L37" s="119" t="e">
        <f t="shared" si="13"/>
        <v>#REF!</v>
      </c>
      <c r="M37" s="167"/>
    </row>
    <row r="38" spans="1:13" s="99" customFormat="1" ht="19.5" customHeight="1">
      <c r="A38" s="114"/>
      <c r="B38" s="132"/>
      <c r="C38" s="150" t="s">
        <v>64</v>
      </c>
      <c r="D38" s="150"/>
      <c r="E38" s="119" t="e">
        <f t="shared" si="7"/>
        <v>#REF!</v>
      </c>
      <c r="F38" s="119" t="e">
        <f t="shared" si="8"/>
        <v>#REF!</v>
      </c>
      <c r="G38" s="119" t="e">
        <f t="shared" si="9"/>
        <v>#REF!</v>
      </c>
      <c r="H38" s="119" t="e">
        <f t="shared" si="10"/>
        <v>#REF!</v>
      </c>
      <c r="I38" s="119" t="e">
        <f t="shared" si="11"/>
        <v>#REF!</v>
      </c>
      <c r="J38" s="119" t="e">
        <f t="shared" si="15"/>
        <v>#REF!</v>
      </c>
      <c r="K38" s="119" t="e">
        <f>#REF!*0.95</f>
        <v>#REF!</v>
      </c>
      <c r="L38" s="119" t="e">
        <f t="shared" si="13"/>
        <v>#REF!</v>
      </c>
      <c r="M38" s="167" t="s">
        <v>65</v>
      </c>
    </row>
    <row r="41" spans="5:11" ht="20.25">
      <c r="E41" s="168"/>
      <c r="F41" s="168"/>
      <c r="G41" s="168"/>
      <c r="H41" s="168"/>
      <c r="I41" s="168"/>
      <c r="J41" s="168"/>
      <c r="K41" s="168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2" top="0.28" bottom="0.2" header="0.08" footer="0.1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43"/>
  <sheetViews>
    <sheetView tabSelected="1" zoomScale="105" zoomScaleNormal="105" zoomScaleSheetLayoutView="100" workbookViewId="0" topLeftCell="A1">
      <pane xSplit="4" ySplit="5" topLeftCell="E8" activePane="bottomRight" state="frozen"/>
      <selection pane="bottomRight" activeCell="G42" sqref="G42"/>
    </sheetView>
  </sheetViews>
  <sheetFormatPr defaultColWidth="9.00390625" defaultRowHeight="14.25"/>
  <cols>
    <col min="1" max="1" width="4.25390625" style="100" customWidth="1"/>
    <col min="2" max="2" width="5.125" style="101" customWidth="1"/>
    <col min="3" max="3" width="11.50390625" style="101" customWidth="1"/>
    <col min="4" max="4" width="24.375" style="101" customWidth="1"/>
    <col min="5" max="5" width="12.125" style="100" customWidth="1"/>
    <col min="6" max="6" width="11.375" style="100" customWidth="1"/>
    <col min="7" max="7" width="47.375" style="100" customWidth="1"/>
    <col min="8" max="208" width="9.00390625" style="100" customWidth="1"/>
  </cols>
  <sheetData>
    <row r="1" spans="1:7" ht="20.25">
      <c r="A1" s="102" t="s">
        <v>66</v>
      </c>
      <c r="B1" s="102"/>
      <c r="C1" s="102"/>
      <c r="D1" s="102"/>
      <c r="E1" s="102"/>
      <c r="F1" s="102"/>
      <c r="G1" s="102"/>
    </row>
    <row r="2" spans="1:7" ht="18.75">
      <c r="A2" s="103"/>
      <c r="B2" s="103"/>
      <c r="C2" s="103"/>
      <c r="D2" s="103"/>
      <c r="E2" s="103"/>
      <c r="F2" s="103"/>
      <c r="G2" s="103"/>
    </row>
    <row r="3" spans="1:215" s="97" customFormat="1" ht="40.5" customHeight="1">
      <c r="A3" s="104" t="s">
        <v>67</v>
      </c>
      <c r="B3" s="104"/>
      <c r="C3" s="104"/>
      <c r="D3" s="104"/>
      <c r="E3" s="104"/>
      <c r="F3" s="104"/>
      <c r="G3" s="104"/>
      <c r="HA3"/>
      <c r="HB3"/>
      <c r="HC3"/>
      <c r="HD3"/>
      <c r="HE3"/>
      <c r="HF3"/>
      <c r="HG3"/>
    </row>
    <row r="4" spans="1:7" s="98" customFormat="1" ht="21" customHeight="1">
      <c r="A4" s="105" t="s">
        <v>2</v>
      </c>
      <c r="B4" s="106" t="s">
        <v>3</v>
      </c>
      <c r="C4" s="105"/>
      <c r="D4" s="107"/>
      <c r="E4" s="108" t="s">
        <v>4</v>
      </c>
      <c r="F4" s="108"/>
      <c r="G4" s="109" t="s">
        <v>5</v>
      </c>
    </row>
    <row r="5" spans="1:7" s="98" customFormat="1" ht="16.5" customHeight="1">
      <c r="A5" s="105"/>
      <c r="B5" s="106"/>
      <c r="C5" s="110"/>
      <c r="D5" s="111"/>
      <c r="E5" s="112">
        <v>2017</v>
      </c>
      <c r="F5" s="112">
        <v>2018</v>
      </c>
      <c r="G5" s="113"/>
    </row>
    <row r="6" spans="1:7" s="99" customFormat="1" ht="22.5" customHeight="1">
      <c r="A6" s="114" t="s">
        <v>6</v>
      </c>
      <c r="B6" s="115" t="s">
        <v>7</v>
      </c>
      <c r="C6" s="116" t="s">
        <v>8</v>
      </c>
      <c r="D6" s="117"/>
      <c r="E6" s="118">
        <v>104.57281037499999</v>
      </c>
      <c r="F6" s="119">
        <v>108.55473062499999</v>
      </c>
      <c r="G6" s="120" t="s">
        <v>68</v>
      </c>
    </row>
    <row r="7" spans="1:7" s="99" customFormat="1" ht="22.5" customHeight="1">
      <c r="A7" s="114"/>
      <c r="B7" s="115"/>
      <c r="C7" s="116" t="s">
        <v>10</v>
      </c>
      <c r="D7" s="117" t="s">
        <v>11</v>
      </c>
      <c r="E7" s="118">
        <v>119.78340097499998</v>
      </c>
      <c r="F7" s="119">
        <v>124.344509625</v>
      </c>
      <c r="G7" s="121"/>
    </row>
    <row r="8" spans="1:7" s="99" customFormat="1" ht="22.5" customHeight="1">
      <c r="A8" s="114"/>
      <c r="B8" s="115"/>
      <c r="C8" s="116"/>
      <c r="D8" s="117" t="s">
        <v>12</v>
      </c>
      <c r="E8" s="118">
        <v>145.45127261249993</v>
      </c>
      <c r="F8" s="119">
        <v>150.98976168749996</v>
      </c>
      <c r="G8" s="121"/>
    </row>
    <row r="9" spans="1:7" s="99" customFormat="1" ht="22.5" customHeight="1">
      <c r="A9" s="114"/>
      <c r="B9" s="115"/>
      <c r="C9" s="116"/>
      <c r="D9" s="117" t="s">
        <v>13</v>
      </c>
      <c r="E9" s="118">
        <v>195.83635397499998</v>
      </c>
      <c r="F9" s="119">
        <v>203.293404625</v>
      </c>
      <c r="G9" s="121"/>
    </row>
    <row r="10" spans="1:7" s="99" customFormat="1" ht="22.5" customHeight="1">
      <c r="A10" s="114"/>
      <c r="B10" s="122" t="s">
        <v>14</v>
      </c>
      <c r="C10" s="123" t="s">
        <v>15</v>
      </c>
      <c r="D10" s="124"/>
      <c r="E10" s="118">
        <v>2639.0374690999997</v>
      </c>
      <c r="F10" s="119">
        <v>2739.5266564999997</v>
      </c>
      <c r="G10" s="120" t="s">
        <v>69</v>
      </c>
    </row>
    <row r="11" spans="1:7" s="99" customFormat="1" ht="22.5" customHeight="1">
      <c r="A11" s="114"/>
      <c r="B11" s="122"/>
      <c r="C11" s="116" t="s">
        <v>17</v>
      </c>
      <c r="D11" s="117"/>
      <c r="E11" s="118">
        <v>2588.6523877374993</v>
      </c>
      <c r="F11" s="119">
        <v>2687.2230135624995</v>
      </c>
      <c r="G11" s="125"/>
    </row>
    <row r="12" spans="1:7" s="99" customFormat="1" ht="22.5" customHeight="1">
      <c r="A12" s="114"/>
      <c r="B12" s="122"/>
      <c r="C12" s="126" t="s">
        <v>18</v>
      </c>
      <c r="D12" s="127"/>
      <c r="E12" s="118">
        <v>2800.649994225</v>
      </c>
      <c r="F12" s="119">
        <v>2907.293058375</v>
      </c>
      <c r="G12" s="125"/>
    </row>
    <row r="13" spans="1:7" s="99" customFormat="1" ht="33" customHeight="1">
      <c r="A13" s="114"/>
      <c r="B13" s="115"/>
      <c r="C13" s="116" t="s">
        <v>19</v>
      </c>
      <c r="D13" s="117"/>
      <c r="E13" s="118">
        <v>1200.6859954875</v>
      </c>
      <c r="F13" s="119">
        <v>1246.4056798124998</v>
      </c>
      <c r="G13" s="128" t="s">
        <v>70</v>
      </c>
    </row>
    <row r="14" spans="1:7" s="99" customFormat="1" ht="22.5" customHeight="1">
      <c r="A14" s="114"/>
      <c r="B14" s="129" t="s">
        <v>21</v>
      </c>
      <c r="C14" s="123" t="s">
        <v>22</v>
      </c>
      <c r="D14" s="124" t="s">
        <v>23</v>
      </c>
      <c r="E14" s="118">
        <v>1930.7943442874998</v>
      </c>
      <c r="F14" s="119">
        <v>2004.3150718124998</v>
      </c>
      <c r="G14" s="130" t="s">
        <v>71</v>
      </c>
    </row>
    <row r="15" spans="1:7" s="99" customFormat="1" ht="22.5" customHeight="1">
      <c r="A15" s="114"/>
      <c r="B15" s="129"/>
      <c r="C15" s="116"/>
      <c r="D15" s="117" t="s">
        <v>25</v>
      </c>
      <c r="E15" s="118">
        <v>2177.015779624999</v>
      </c>
      <c r="F15" s="119">
        <v>2259.9121193749993</v>
      </c>
      <c r="G15" s="131"/>
    </row>
    <row r="16" spans="1:7" s="99" customFormat="1" ht="22.5" customHeight="1">
      <c r="A16" s="114"/>
      <c r="B16" s="129"/>
      <c r="C16" s="116" t="s">
        <v>26</v>
      </c>
      <c r="D16" s="117"/>
      <c r="E16" s="118">
        <v>2102.8641504499997</v>
      </c>
      <c r="F16" s="119">
        <v>2182.9369467499996</v>
      </c>
      <c r="G16" s="131"/>
    </row>
    <row r="17" spans="1:7" s="99" customFormat="1" ht="22.5" customHeight="1">
      <c r="A17" s="114"/>
      <c r="B17" s="129"/>
      <c r="C17" s="126" t="s">
        <v>27</v>
      </c>
      <c r="D17" s="117"/>
      <c r="E17" s="118">
        <v>1878.5079390999997</v>
      </c>
      <c r="F17" s="119">
        <v>1950.0377064999998</v>
      </c>
      <c r="G17" s="131"/>
    </row>
    <row r="18" spans="1:7" s="99" customFormat="1" ht="24" customHeight="1">
      <c r="A18" s="114"/>
      <c r="B18" s="132"/>
      <c r="C18" s="116" t="s">
        <v>72</v>
      </c>
      <c r="D18" s="133" t="s">
        <v>29</v>
      </c>
      <c r="E18" s="118">
        <v>1568.5921556249998</v>
      </c>
      <c r="F18" s="119">
        <v>1628.3209593749998</v>
      </c>
      <c r="G18" s="131"/>
    </row>
    <row r="19" spans="1:7" s="99" customFormat="1" ht="24" customHeight="1">
      <c r="A19" s="114"/>
      <c r="B19" s="132"/>
      <c r="C19" s="116"/>
      <c r="D19" s="133" t="s">
        <v>30</v>
      </c>
      <c r="E19" s="118">
        <v>1612.6838551267497</v>
      </c>
      <c r="F19" s="119">
        <v>1674.0915812512496</v>
      </c>
      <c r="G19" s="131"/>
    </row>
    <row r="20" spans="1:7" s="99" customFormat="1" ht="24" customHeight="1">
      <c r="A20" s="114"/>
      <c r="B20" s="132"/>
      <c r="C20" s="116"/>
      <c r="D20" s="133" t="s">
        <v>31</v>
      </c>
      <c r="E20" s="118">
        <v>1662.0517282428748</v>
      </c>
      <c r="F20" s="119">
        <v>1725.3392827181249</v>
      </c>
      <c r="G20" s="131"/>
    </row>
    <row r="21" spans="1:7" s="99" customFormat="1" ht="24" customHeight="1">
      <c r="A21" s="114"/>
      <c r="B21" s="132"/>
      <c r="C21" s="116"/>
      <c r="D21" s="133" t="s">
        <v>32</v>
      </c>
      <c r="E21" s="118">
        <v>1691.2275423374997</v>
      </c>
      <c r="F21" s="119">
        <v>1755.6260525624998</v>
      </c>
      <c r="G21" s="131"/>
    </row>
    <row r="22" spans="1:7" s="99" customFormat="1" ht="24" customHeight="1">
      <c r="A22" s="114"/>
      <c r="B22" s="132"/>
      <c r="C22" s="116"/>
      <c r="D22" s="134" t="s">
        <v>33</v>
      </c>
      <c r="E22" s="118">
        <v>1812.9883200904997</v>
      </c>
      <c r="F22" s="119">
        <v>1882.0232334574996</v>
      </c>
      <c r="G22" s="131"/>
    </row>
    <row r="23" spans="1:7" s="99" customFormat="1" ht="24" customHeight="1">
      <c r="A23" s="114"/>
      <c r="B23" s="132"/>
      <c r="C23" s="126"/>
      <c r="D23" s="134" t="s">
        <v>34</v>
      </c>
      <c r="E23" s="118">
        <v>1982.1300875624995</v>
      </c>
      <c r="F23" s="119">
        <v>2057.6055759375</v>
      </c>
      <c r="G23" s="135"/>
    </row>
    <row r="24" spans="1:7" s="99" customFormat="1" ht="24" customHeight="1">
      <c r="A24" s="114"/>
      <c r="B24" s="132"/>
      <c r="C24" s="116" t="s">
        <v>35</v>
      </c>
      <c r="D24" s="133" t="s">
        <v>29</v>
      </c>
      <c r="E24" s="118">
        <v>1987.8340590374996</v>
      </c>
      <c r="F24" s="119">
        <v>2063.5267430625</v>
      </c>
      <c r="G24" s="136" t="s">
        <v>73</v>
      </c>
    </row>
    <row r="25" spans="1:7" s="99" customFormat="1" ht="24" customHeight="1">
      <c r="A25" s="114"/>
      <c r="B25" s="132"/>
      <c r="C25" s="116"/>
      <c r="D25" s="133" t="s">
        <v>37</v>
      </c>
      <c r="E25" s="118">
        <v>1698.7853045418751</v>
      </c>
      <c r="F25" s="119">
        <v>1763.471599003125</v>
      </c>
      <c r="G25" s="137"/>
    </row>
    <row r="26" spans="1:7" s="99" customFormat="1" ht="24" customHeight="1">
      <c r="A26" s="114"/>
      <c r="B26" s="132"/>
      <c r="C26" s="116"/>
      <c r="D26" s="133" t="s">
        <v>38</v>
      </c>
      <c r="E26" s="118">
        <v>1767.4230946243747</v>
      </c>
      <c r="F26" s="119">
        <v>1834.722976740625</v>
      </c>
      <c r="G26" s="137"/>
    </row>
    <row r="27" spans="1:7" s="99" customFormat="1" ht="24" customHeight="1">
      <c r="A27" s="114"/>
      <c r="B27" s="132"/>
      <c r="C27" s="116"/>
      <c r="D27" s="138" t="s">
        <v>39</v>
      </c>
      <c r="E27" s="118">
        <v>1816.7149147874998</v>
      </c>
      <c r="F27" s="119">
        <v>1885.8917293124998</v>
      </c>
      <c r="G27" s="137"/>
    </row>
    <row r="28" spans="1:7" s="99" customFormat="1" ht="24" customHeight="1">
      <c r="A28" s="114"/>
      <c r="B28" s="132"/>
      <c r="C28" s="126"/>
      <c r="D28" s="139" t="s">
        <v>34</v>
      </c>
      <c r="E28" s="118">
        <v>1985.9327352124994</v>
      </c>
      <c r="F28" s="119">
        <v>2061.5530206874996</v>
      </c>
      <c r="G28" s="137"/>
    </row>
    <row r="29" spans="1:7" s="99" customFormat="1" ht="117" customHeight="1">
      <c r="A29" s="114"/>
      <c r="B29" s="115" t="s">
        <v>40</v>
      </c>
      <c r="C29" s="140" t="s">
        <v>41</v>
      </c>
      <c r="D29" s="140"/>
      <c r="E29" s="141">
        <v>882.4</v>
      </c>
      <c r="F29" s="141">
        <v>916</v>
      </c>
      <c r="G29" s="142" t="s">
        <v>74</v>
      </c>
    </row>
    <row r="30" spans="1:7" s="99" customFormat="1" ht="18" customHeight="1">
      <c r="A30" s="114"/>
      <c r="B30" s="122"/>
      <c r="C30" s="143" t="s">
        <v>43</v>
      </c>
      <c r="D30" s="144" t="s">
        <v>44</v>
      </c>
      <c r="E30" s="118">
        <v>478.1829419874999</v>
      </c>
      <c r="F30" s="119">
        <v>496.39117731249985</v>
      </c>
      <c r="G30" s="145" t="s">
        <v>75</v>
      </c>
    </row>
    <row r="31" spans="1:7" s="99" customFormat="1" ht="18" customHeight="1">
      <c r="A31" s="114"/>
      <c r="B31" s="146"/>
      <c r="C31" s="147"/>
      <c r="D31" s="127" t="s">
        <v>46</v>
      </c>
      <c r="E31" s="118">
        <v>817.5692447499998</v>
      </c>
      <c r="F31" s="119">
        <v>848.7006212499999</v>
      </c>
      <c r="G31" s="148"/>
    </row>
    <row r="32" spans="1:7" s="99" customFormat="1" ht="27" customHeight="1">
      <c r="A32" s="149"/>
      <c r="B32" s="150" t="s">
        <v>47</v>
      </c>
      <c r="C32" s="150"/>
      <c r="D32" s="151"/>
      <c r="E32" s="118">
        <v>4277.97860625</v>
      </c>
      <c r="F32" s="119">
        <v>4440.87534375</v>
      </c>
      <c r="G32" s="152" t="s">
        <v>76</v>
      </c>
    </row>
    <row r="33" spans="1:7" s="99" customFormat="1" ht="24" customHeight="1">
      <c r="A33" s="114" t="s">
        <v>49</v>
      </c>
      <c r="B33" s="153" t="s">
        <v>50</v>
      </c>
      <c r="C33" s="154" t="s">
        <v>51</v>
      </c>
      <c r="D33" s="155" t="s">
        <v>52</v>
      </c>
      <c r="E33" s="118">
        <v>1635.1384894999997</v>
      </c>
      <c r="F33" s="119">
        <v>1697.4012424999999</v>
      </c>
      <c r="G33" s="156" t="s">
        <v>77</v>
      </c>
    </row>
    <row r="34" spans="1:7" s="99" customFormat="1" ht="24" customHeight="1">
      <c r="A34" s="114"/>
      <c r="B34" s="157"/>
      <c r="C34" s="158"/>
      <c r="D34" s="155" t="s">
        <v>54</v>
      </c>
      <c r="E34" s="118">
        <v>1229.2058528624998</v>
      </c>
      <c r="F34" s="119">
        <v>1276.0115154374998</v>
      </c>
      <c r="G34" s="159"/>
    </row>
    <row r="35" spans="1:7" s="99" customFormat="1" ht="24" customHeight="1">
      <c r="A35" s="114"/>
      <c r="B35" s="115"/>
      <c r="C35" s="160" t="s">
        <v>55</v>
      </c>
      <c r="D35" s="161"/>
      <c r="E35" s="118">
        <v>366.95549822499993</v>
      </c>
      <c r="F35" s="119">
        <v>380.9284183749999</v>
      </c>
      <c r="G35" s="159"/>
    </row>
    <row r="36" spans="1:7" s="99" customFormat="1" ht="24" customHeight="1">
      <c r="A36" s="114"/>
      <c r="B36" s="115"/>
      <c r="C36" s="162" t="s">
        <v>56</v>
      </c>
      <c r="D36" s="163"/>
      <c r="E36" s="118">
        <v>1521.0590599999998</v>
      </c>
      <c r="F36" s="119">
        <v>1578.9778999999999</v>
      </c>
      <c r="G36" s="164"/>
    </row>
    <row r="37" spans="1:7" s="99" customFormat="1" ht="42" customHeight="1">
      <c r="A37" s="114"/>
      <c r="B37" s="115"/>
      <c r="C37" s="140" t="s">
        <v>57</v>
      </c>
      <c r="D37" s="140"/>
      <c r="E37" s="141">
        <v>99.76635</v>
      </c>
      <c r="F37" s="141">
        <v>103.56525</v>
      </c>
      <c r="G37" s="165" t="s">
        <v>78</v>
      </c>
    </row>
    <row r="38" spans="1:7" s="99" customFormat="1" ht="18.75" customHeight="1">
      <c r="A38" s="114"/>
      <c r="B38" s="132" t="s">
        <v>59</v>
      </c>
      <c r="C38" s="166" t="s">
        <v>60</v>
      </c>
      <c r="D38" s="124" t="s">
        <v>61</v>
      </c>
      <c r="E38" s="118">
        <v>577.0517808875</v>
      </c>
      <c r="F38" s="119">
        <v>599.0247408124999</v>
      </c>
      <c r="G38" s="167" t="s">
        <v>79</v>
      </c>
    </row>
    <row r="39" spans="1:7" s="99" customFormat="1" ht="18.75" customHeight="1">
      <c r="A39" s="114"/>
      <c r="B39" s="132"/>
      <c r="C39" s="116"/>
      <c r="D39" s="117" t="s">
        <v>63</v>
      </c>
      <c r="E39" s="118">
        <v>1817.6655767</v>
      </c>
      <c r="F39" s="119">
        <v>1886.8785905</v>
      </c>
      <c r="G39" s="167"/>
    </row>
    <row r="40" spans="1:7" s="99" customFormat="1" ht="31.5" customHeight="1">
      <c r="A40" s="114"/>
      <c r="B40" s="132"/>
      <c r="C40" s="150" t="s">
        <v>64</v>
      </c>
      <c r="D40" s="151"/>
      <c r="E40" s="118">
        <v>20.914562075</v>
      </c>
      <c r="F40" s="119">
        <v>21.710946124999996</v>
      </c>
      <c r="G40" s="167" t="s">
        <v>80</v>
      </c>
    </row>
    <row r="41" spans="2:215" s="100" customFormat="1" ht="20.25">
      <c r="B41" s="101"/>
      <c r="C41" s="101"/>
      <c r="D41" s="101"/>
      <c r="HA41"/>
      <c r="HB41"/>
      <c r="HC41"/>
      <c r="HD41"/>
      <c r="HE41"/>
      <c r="HF41"/>
      <c r="HG41"/>
    </row>
    <row r="42" spans="2:215" s="100" customFormat="1" ht="20.25">
      <c r="B42" s="101"/>
      <c r="C42" s="101"/>
      <c r="D42" s="101"/>
      <c r="HA42"/>
      <c r="HB42"/>
      <c r="HC42"/>
      <c r="HD42"/>
      <c r="HE42"/>
      <c r="HF42"/>
      <c r="HG42"/>
    </row>
    <row r="43" spans="2:215" s="100" customFormat="1" ht="20.25">
      <c r="B43" s="101"/>
      <c r="C43" s="101"/>
      <c r="D43" s="101"/>
      <c r="E43" s="168"/>
      <c r="F43" s="168"/>
      <c r="HA43"/>
      <c r="HB43"/>
      <c r="HC43"/>
      <c r="HD43"/>
      <c r="HE43"/>
      <c r="HF43"/>
      <c r="HG43"/>
    </row>
  </sheetData>
  <sheetProtection/>
  <mergeCells count="42">
    <mergeCell ref="A1:G1"/>
    <mergeCell ref="A2:G2"/>
    <mergeCell ref="A3:G3"/>
    <mergeCell ref="E4:F4"/>
    <mergeCell ref="C6:D6"/>
    <mergeCell ref="C10:D10"/>
    <mergeCell ref="C11:D11"/>
    <mergeCell ref="C12:D12"/>
    <mergeCell ref="C13:D13"/>
    <mergeCell ref="C16:D16"/>
    <mergeCell ref="C17:D17"/>
    <mergeCell ref="C29:D29"/>
    <mergeCell ref="B32:D32"/>
    <mergeCell ref="C35:D35"/>
    <mergeCell ref="C36:D36"/>
    <mergeCell ref="C37:D37"/>
    <mergeCell ref="C40:D40"/>
    <mergeCell ref="A4:A5"/>
    <mergeCell ref="A6:A32"/>
    <mergeCell ref="A33:A40"/>
    <mergeCell ref="B6:B9"/>
    <mergeCell ref="B10:B13"/>
    <mergeCell ref="B14:B28"/>
    <mergeCell ref="B29:B31"/>
    <mergeCell ref="B33:B37"/>
    <mergeCell ref="B38:B40"/>
    <mergeCell ref="C7:C9"/>
    <mergeCell ref="C14:C15"/>
    <mergeCell ref="C18:C23"/>
    <mergeCell ref="C24:C28"/>
    <mergeCell ref="C30:C31"/>
    <mergeCell ref="C33:C34"/>
    <mergeCell ref="C38:C39"/>
    <mergeCell ref="G4:G5"/>
    <mergeCell ref="G6:G9"/>
    <mergeCell ref="G10:G12"/>
    <mergeCell ref="G14:G23"/>
    <mergeCell ref="G24:G28"/>
    <mergeCell ref="G30:G31"/>
    <mergeCell ref="G33:G36"/>
    <mergeCell ref="G38:G39"/>
    <mergeCell ref="B4:D5"/>
  </mergeCells>
  <printOptions horizontalCentered="1"/>
  <pageMargins left="0.16" right="0.12" top="0.36" bottom="0.28" header="0.24" footer="0"/>
  <pageSetup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workbookViewId="0" topLeftCell="A1">
      <selection activeCell="A4" sqref="A4:IV4"/>
    </sheetView>
  </sheetViews>
  <sheetFormatPr defaultColWidth="9.00390625" defaultRowHeight="14.25"/>
  <cols>
    <col min="1" max="1" width="3.375" style="46" customWidth="1"/>
    <col min="2" max="2" width="5.25390625" style="46" customWidth="1"/>
    <col min="3" max="3" width="22.625" style="46" customWidth="1"/>
    <col min="4" max="4" width="7.125" style="46" customWidth="1"/>
    <col min="5" max="5" width="6.75390625" style="46" customWidth="1"/>
    <col min="6" max="6" width="7.00390625" style="56" customWidth="1"/>
    <col min="7" max="7" width="7.00390625" style="46" customWidth="1"/>
    <col min="8" max="8" width="7.00390625" style="56" customWidth="1"/>
    <col min="9" max="9" width="7.00390625" style="46" customWidth="1"/>
    <col min="10" max="10" width="18.625" style="46" customWidth="1"/>
    <col min="11" max="16384" width="9.00390625" style="46" customWidth="1"/>
  </cols>
  <sheetData>
    <row r="1" spans="1:10" ht="18.75">
      <c r="A1" s="1" t="s">
        <v>66</v>
      </c>
      <c r="B1" s="1"/>
      <c r="C1" s="1"/>
      <c r="D1" s="1"/>
      <c r="E1" s="1"/>
      <c r="F1" s="57"/>
      <c r="G1" s="1"/>
      <c r="H1" s="57"/>
      <c r="I1" s="1"/>
      <c r="J1" s="1"/>
    </row>
    <row r="2" spans="1:10" ht="18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.75" customHeight="1">
      <c r="A3" s="58" t="s">
        <v>81</v>
      </c>
      <c r="B3" s="58"/>
      <c r="C3" s="58"/>
      <c r="D3" s="58"/>
      <c r="E3" s="58"/>
      <c r="F3" s="59"/>
      <c r="G3" s="58"/>
      <c r="H3" s="59"/>
      <c r="I3" s="58"/>
      <c r="J3" s="58"/>
    </row>
    <row r="4" spans="1:10" ht="12.75" customHeight="1">
      <c r="A4" s="4" t="s">
        <v>82</v>
      </c>
      <c r="B4" s="60"/>
      <c r="C4" s="60"/>
      <c r="D4" s="60"/>
      <c r="E4" s="60"/>
      <c r="F4" s="61"/>
      <c r="G4" s="60"/>
      <c r="H4" s="61"/>
      <c r="I4" s="60"/>
      <c r="J4" s="60"/>
    </row>
    <row r="5" spans="1:10" ht="15.75" customHeight="1">
      <c r="A5" s="11" t="s">
        <v>83</v>
      </c>
      <c r="B5" s="11"/>
      <c r="C5" s="11"/>
      <c r="D5" s="62" t="s">
        <v>84</v>
      </c>
      <c r="E5" s="63"/>
      <c r="F5" s="64" t="s">
        <v>85</v>
      </c>
      <c r="G5" s="63"/>
      <c r="H5" s="64" t="s">
        <v>86</v>
      </c>
      <c r="I5" s="63"/>
      <c r="J5" s="85" t="s">
        <v>87</v>
      </c>
    </row>
    <row r="6" spans="1:10" ht="18" customHeight="1">
      <c r="A6" s="11"/>
      <c r="B6" s="11"/>
      <c r="C6" s="11"/>
      <c r="D6" s="12" t="s">
        <v>88</v>
      </c>
      <c r="E6" s="65" t="s">
        <v>89</v>
      </c>
      <c r="F6" s="66" t="s">
        <v>90</v>
      </c>
      <c r="G6" s="67" t="s">
        <v>91</v>
      </c>
      <c r="H6" s="66" t="s">
        <v>90</v>
      </c>
      <c r="I6" s="67" t="s">
        <v>91</v>
      </c>
      <c r="J6" s="86"/>
    </row>
    <row r="7" spans="1:10" ht="18.75" customHeight="1">
      <c r="A7" s="68" t="s">
        <v>92</v>
      </c>
      <c r="B7" s="69" t="s">
        <v>93</v>
      </c>
      <c r="C7" s="70" t="s">
        <v>94</v>
      </c>
      <c r="D7" s="17">
        <v>3</v>
      </c>
      <c r="E7" s="71" t="s">
        <v>95</v>
      </c>
      <c r="F7" s="18">
        <v>1654.5</v>
      </c>
      <c r="G7" s="72">
        <v>4963.5</v>
      </c>
      <c r="H7" s="18">
        <v>1717.5</v>
      </c>
      <c r="I7" s="72">
        <v>5152.5</v>
      </c>
      <c r="J7" s="87" t="s">
        <v>96</v>
      </c>
    </row>
    <row r="8" spans="1:10" ht="18.75" customHeight="1">
      <c r="A8" s="73"/>
      <c r="B8" s="74"/>
      <c r="C8" s="70" t="s">
        <v>97</v>
      </c>
      <c r="D8" s="17">
        <v>20</v>
      </c>
      <c r="E8" s="71" t="s">
        <v>98</v>
      </c>
      <c r="F8" s="18">
        <v>126.845</v>
      </c>
      <c r="G8" s="72">
        <v>2536.9</v>
      </c>
      <c r="H8" s="18">
        <v>131.675</v>
      </c>
      <c r="I8" s="72">
        <v>2633.5</v>
      </c>
      <c r="J8" s="88"/>
    </row>
    <row r="9" spans="1:10" ht="18.75" customHeight="1">
      <c r="A9" s="73"/>
      <c r="B9" s="74"/>
      <c r="C9" s="70" t="s">
        <v>99</v>
      </c>
      <c r="D9" s="17">
        <v>250</v>
      </c>
      <c r="E9" s="71" t="s">
        <v>98</v>
      </c>
      <c r="F9" s="18">
        <v>29.781</v>
      </c>
      <c r="G9" s="72">
        <v>7445.25</v>
      </c>
      <c r="H9" s="18">
        <v>30.915</v>
      </c>
      <c r="I9" s="72">
        <v>7728.75</v>
      </c>
      <c r="J9" s="88"/>
    </row>
    <row r="10" spans="1:10" ht="18.75" customHeight="1">
      <c r="A10" s="73"/>
      <c r="B10" s="74"/>
      <c r="C10" s="70" t="s">
        <v>100</v>
      </c>
      <c r="D10" s="17">
        <v>40</v>
      </c>
      <c r="E10" s="71" t="s">
        <v>98</v>
      </c>
      <c r="F10" s="18">
        <v>209.57</v>
      </c>
      <c r="G10" s="72">
        <v>8382.8</v>
      </c>
      <c r="H10" s="18">
        <v>217.55</v>
      </c>
      <c r="I10" s="72">
        <v>8702</v>
      </c>
      <c r="J10" s="88"/>
    </row>
    <row r="11" spans="1:10" ht="18.75" customHeight="1">
      <c r="A11" s="73"/>
      <c r="B11" s="74"/>
      <c r="C11" s="70" t="s">
        <v>101</v>
      </c>
      <c r="D11" s="17">
        <v>40</v>
      </c>
      <c r="E11" s="71" t="s">
        <v>98</v>
      </c>
      <c r="F11" s="18">
        <v>231.63</v>
      </c>
      <c r="G11" s="72">
        <v>9265.2</v>
      </c>
      <c r="H11" s="18">
        <v>240.45</v>
      </c>
      <c r="I11" s="72">
        <v>9618</v>
      </c>
      <c r="J11" s="88"/>
    </row>
    <row r="12" spans="1:10" ht="18.75" customHeight="1">
      <c r="A12" s="73"/>
      <c r="B12" s="69" t="s">
        <v>102</v>
      </c>
      <c r="C12" s="70" t="s">
        <v>103</v>
      </c>
      <c r="D12" s="17">
        <v>1</v>
      </c>
      <c r="E12" s="71" t="s">
        <v>95</v>
      </c>
      <c r="F12" s="18">
        <v>1323.6</v>
      </c>
      <c r="G12" s="72">
        <v>1323.6</v>
      </c>
      <c r="H12" s="18">
        <v>1374</v>
      </c>
      <c r="I12" s="72">
        <v>1374</v>
      </c>
      <c r="J12" s="89" t="s">
        <v>104</v>
      </c>
    </row>
    <row r="13" spans="1:10" ht="18.75" customHeight="1">
      <c r="A13" s="73"/>
      <c r="B13" s="74"/>
      <c r="C13" s="70" t="s">
        <v>105</v>
      </c>
      <c r="D13" s="17">
        <v>2</v>
      </c>
      <c r="E13" s="71" t="s">
        <v>95</v>
      </c>
      <c r="F13" s="18">
        <v>1080.94</v>
      </c>
      <c r="G13" s="72">
        <v>2161.88</v>
      </c>
      <c r="H13" s="18">
        <v>1122.1</v>
      </c>
      <c r="I13" s="72">
        <v>2244.2</v>
      </c>
      <c r="J13" s="90"/>
    </row>
    <row r="14" spans="1:10" ht="18.75" customHeight="1">
      <c r="A14" s="73"/>
      <c r="B14" s="74"/>
      <c r="C14" s="70" t="s">
        <v>106</v>
      </c>
      <c r="D14" s="17">
        <v>14</v>
      </c>
      <c r="E14" s="71" t="s">
        <v>98</v>
      </c>
      <c r="F14" s="18">
        <v>132.35999999999999</v>
      </c>
      <c r="G14" s="72">
        <v>1853.04</v>
      </c>
      <c r="H14" s="18">
        <v>137.4</v>
      </c>
      <c r="I14" s="72">
        <v>1923.6</v>
      </c>
      <c r="J14" s="90"/>
    </row>
    <row r="15" spans="1:10" ht="18.75" customHeight="1">
      <c r="A15" s="73"/>
      <c r="B15" s="74"/>
      <c r="C15" s="70" t="s">
        <v>107</v>
      </c>
      <c r="D15" s="17">
        <v>51</v>
      </c>
      <c r="E15" s="71" t="s">
        <v>98</v>
      </c>
      <c r="F15" s="18">
        <v>132.35999999999999</v>
      </c>
      <c r="G15" s="72">
        <v>6750.36</v>
      </c>
      <c r="H15" s="18">
        <v>137.4</v>
      </c>
      <c r="I15" s="72">
        <v>7007.4</v>
      </c>
      <c r="J15" s="90"/>
    </row>
    <row r="16" spans="1:10" ht="18.75" customHeight="1">
      <c r="A16" s="73"/>
      <c r="B16" s="74"/>
      <c r="C16" s="70" t="s">
        <v>108</v>
      </c>
      <c r="D16" s="17">
        <v>24</v>
      </c>
      <c r="E16" s="71" t="s">
        <v>98</v>
      </c>
      <c r="F16" s="18">
        <v>154.42</v>
      </c>
      <c r="G16" s="72">
        <v>3706.08</v>
      </c>
      <c r="H16" s="18">
        <v>160.3</v>
      </c>
      <c r="I16" s="72">
        <v>3847.2</v>
      </c>
      <c r="J16" s="90"/>
    </row>
    <row r="17" spans="1:10" ht="18.75" customHeight="1">
      <c r="A17" s="73"/>
      <c r="B17" s="74"/>
      <c r="C17" s="70" t="s">
        <v>109</v>
      </c>
      <c r="D17" s="17">
        <v>4.5</v>
      </c>
      <c r="E17" s="71" t="s">
        <v>110</v>
      </c>
      <c r="F17" s="18">
        <v>2228.06</v>
      </c>
      <c r="G17" s="72">
        <v>10026.27</v>
      </c>
      <c r="H17" s="18">
        <v>2312.9</v>
      </c>
      <c r="I17" s="72">
        <v>10408.05</v>
      </c>
      <c r="J17" s="90"/>
    </row>
    <row r="18" spans="1:10" ht="18.75" customHeight="1">
      <c r="A18" s="73"/>
      <c r="B18" s="74"/>
      <c r="C18" s="70" t="s">
        <v>111</v>
      </c>
      <c r="D18" s="17">
        <v>1</v>
      </c>
      <c r="E18" s="71" t="s">
        <v>112</v>
      </c>
      <c r="F18" s="18">
        <v>2978.1</v>
      </c>
      <c r="G18" s="72">
        <v>2978.1</v>
      </c>
      <c r="H18" s="18">
        <v>3091.5</v>
      </c>
      <c r="I18" s="72">
        <v>3091.5</v>
      </c>
      <c r="J18" s="90"/>
    </row>
    <row r="19" spans="1:10" ht="18.75" customHeight="1">
      <c r="A19" s="73"/>
      <c r="B19" s="74"/>
      <c r="C19" s="70" t="s">
        <v>113</v>
      </c>
      <c r="D19" s="17">
        <v>1</v>
      </c>
      <c r="E19" s="71" t="s">
        <v>112</v>
      </c>
      <c r="F19" s="18">
        <v>2206</v>
      </c>
      <c r="G19" s="72">
        <v>2206</v>
      </c>
      <c r="H19" s="18">
        <v>2290</v>
      </c>
      <c r="I19" s="72">
        <v>2290</v>
      </c>
      <c r="J19" s="90"/>
    </row>
    <row r="20" spans="1:10" ht="18.75" customHeight="1">
      <c r="A20" s="73"/>
      <c r="B20" s="74"/>
      <c r="C20" s="70" t="s">
        <v>114</v>
      </c>
      <c r="D20" s="17">
        <v>2</v>
      </c>
      <c r="E20" s="71" t="s">
        <v>112</v>
      </c>
      <c r="F20" s="18">
        <v>2217.0299999999997</v>
      </c>
      <c r="G20" s="72">
        <v>4434.0599999999995</v>
      </c>
      <c r="H20" s="18">
        <v>2301.45</v>
      </c>
      <c r="I20" s="72">
        <v>4602.9</v>
      </c>
      <c r="J20" s="90"/>
    </row>
    <row r="21" spans="1:10" ht="18.75" customHeight="1">
      <c r="A21" s="73"/>
      <c r="B21" s="74"/>
      <c r="C21" s="75" t="s">
        <v>115</v>
      </c>
      <c r="D21" s="17">
        <v>2</v>
      </c>
      <c r="E21" s="71" t="s">
        <v>112</v>
      </c>
      <c r="F21" s="18">
        <v>2978.1</v>
      </c>
      <c r="G21" s="72">
        <v>5956.2</v>
      </c>
      <c r="H21" s="18">
        <v>3091.5</v>
      </c>
      <c r="I21" s="72">
        <v>6183</v>
      </c>
      <c r="J21" s="91"/>
    </row>
    <row r="22" spans="1:10" ht="18.75" customHeight="1">
      <c r="A22" s="76" t="s">
        <v>116</v>
      </c>
      <c r="B22" s="76"/>
      <c r="C22" s="75" t="s">
        <v>117</v>
      </c>
      <c r="D22" s="17">
        <v>12</v>
      </c>
      <c r="E22" s="71" t="s">
        <v>112</v>
      </c>
      <c r="F22" s="18">
        <v>220.6</v>
      </c>
      <c r="G22" s="72">
        <v>2647.2</v>
      </c>
      <c r="H22" s="18">
        <v>229</v>
      </c>
      <c r="I22" s="72">
        <v>2748</v>
      </c>
      <c r="J22" s="92" t="s">
        <v>118</v>
      </c>
    </row>
    <row r="23" spans="1:10" ht="18.75" customHeight="1">
      <c r="A23" s="76"/>
      <c r="B23" s="76"/>
      <c r="C23" s="75" t="s">
        <v>119</v>
      </c>
      <c r="D23" s="17">
        <v>18</v>
      </c>
      <c r="E23" s="71" t="s">
        <v>112</v>
      </c>
      <c r="F23" s="18">
        <v>132.35999999999999</v>
      </c>
      <c r="G23" s="72">
        <v>2382.48</v>
      </c>
      <c r="H23" s="18">
        <v>137.4</v>
      </c>
      <c r="I23" s="72">
        <v>2473.2</v>
      </c>
      <c r="J23" s="93"/>
    </row>
    <row r="24" spans="1:10" ht="18.75" customHeight="1">
      <c r="A24" s="76"/>
      <c r="B24" s="76"/>
      <c r="C24" s="75" t="s">
        <v>120</v>
      </c>
      <c r="D24" s="17">
        <v>30</v>
      </c>
      <c r="E24" s="71" t="s">
        <v>112</v>
      </c>
      <c r="F24" s="18">
        <v>176.48</v>
      </c>
      <c r="G24" s="72">
        <v>5294.4</v>
      </c>
      <c r="H24" s="18">
        <v>183.2</v>
      </c>
      <c r="I24" s="72">
        <v>5496</v>
      </c>
      <c r="J24" s="93"/>
    </row>
    <row r="25" spans="1:10" ht="18.75" customHeight="1">
      <c r="A25" s="76"/>
      <c r="B25" s="76"/>
      <c r="C25" s="77" t="s">
        <v>121</v>
      </c>
      <c r="D25" s="17">
        <v>4</v>
      </c>
      <c r="E25" s="71" t="s">
        <v>112</v>
      </c>
      <c r="F25" s="18">
        <v>110.3</v>
      </c>
      <c r="G25" s="72">
        <v>441.2</v>
      </c>
      <c r="H25" s="18">
        <v>114.5</v>
      </c>
      <c r="I25" s="72">
        <v>458</v>
      </c>
      <c r="J25" s="94"/>
    </row>
    <row r="26" spans="1:10" ht="18.75" customHeight="1">
      <c r="A26" s="76"/>
      <c r="B26" s="76"/>
      <c r="C26" s="77" t="s">
        <v>122</v>
      </c>
      <c r="D26" s="17">
        <v>79</v>
      </c>
      <c r="E26" s="71" t="s">
        <v>110</v>
      </c>
      <c r="F26" s="18">
        <v>44.12</v>
      </c>
      <c r="G26" s="72">
        <v>3485.48</v>
      </c>
      <c r="H26" s="18">
        <v>45.8</v>
      </c>
      <c r="I26" s="72">
        <v>3618.2</v>
      </c>
      <c r="J26" s="95"/>
    </row>
    <row r="27" spans="1:10" ht="18.75" customHeight="1">
      <c r="A27" s="78" t="s">
        <v>123</v>
      </c>
      <c r="B27" s="21"/>
      <c r="C27" s="21"/>
      <c r="D27" s="79" t="s">
        <v>124</v>
      </c>
      <c r="E27" s="80"/>
      <c r="F27" s="24" t="s">
        <v>125</v>
      </c>
      <c r="G27" s="81">
        <v>88239.99999999999</v>
      </c>
      <c r="H27" s="24" t="s">
        <v>125</v>
      </c>
      <c r="I27" s="81">
        <v>91599.99999999999</v>
      </c>
      <c r="J27" s="96"/>
    </row>
    <row r="28" spans="1:10" ht="91.5" customHeight="1">
      <c r="A28" s="82" t="s">
        <v>126</v>
      </c>
      <c r="B28" s="83"/>
      <c r="C28" s="83"/>
      <c r="D28" s="83"/>
      <c r="E28" s="83"/>
      <c r="F28" s="84"/>
      <c r="G28" s="83"/>
      <c r="H28" s="84"/>
      <c r="I28" s="83"/>
      <c r="J28" s="83"/>
    </row>
  </sheetData>
  <sheetProtection/>
  <mergeCells count="19">
    <mergeCell ref="A1:J1"/>
    <mergeCell ref="A2:J2"/>
    <mergeCell ref="A3:J3"/>
    <mergeCell ref="A4:J4"/>
    <mergeCell ref="D5:E5"/>
    <mergeCell ref="F5:G5"/>
    <mergeCell ref="H5:I5"/>
    <mergeCell ref="A27:C27"/>
    <mergeCell ref="D27:E27"/>
    <mergeCell ref="A28:J28"/>
    <mergeCell ref="A7:A21"/>
    <mergeCell ref="B7:B11"/>
    <mergeCell ref="B12:B21"/>
    <mergeCell ref="J5:J6"/>
    <mergeCell ref="J7:J11"/>
    <mergeCell ref="J12:J21"/>
    <mergeCell ref="J22:J26"/>
    <mergeCell ref="A5:C6"/>
    <mergeCell ref="A22:B26"/>
  </mergeCells>
  <printOptions horizontalCentered="1"/>
  <pageMargins left="0.16" right="0.16" top="0.16" bottom="0.16" header="0.24" footer="0.2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32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15.875" style="0" customWidth="1"/>
    <col min="4" max="9" width="8.00390625" style="0" customWidth="1"/>
  </cols>
  <sheetData>
    <row r="1" spans="1:234" ht="24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</row>
    <row r="2" spans="1:234" ht="24" customHeight="1">
      <c r="A2" s="2"/>
      <c r="B2" s="2"/>
      <c r="C2" s="2"/>
      <c r="D2" s="2"/>
      <c r="E2" s="2"/>
      <c r="F2" s="2"/>
      <c r="G2" s="2"/>
      <c r="H2" s="2"/>
      <c r="I2" s="2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</row>
    <row r="3" spans="1:9" ht="36.75" customHeight="1">
      <c r="A3" s="3" t="s">
        <v>127</v>
      </c>
      <c r="B3" s="3"/>
      <c r="C3" s="3"/>
      <c r="D3" s="3"/>
      <c r="E3" s="3"/>
      <c r="F3" s="3"/>
      <c r="G3" s="3"/>
      <c r="H3" s="3"/>
      <c r="I3" s="3"/>
    </row>
    <row r="4" spans="1:9" ht="19.5" customHeight="1">
      <c r="A4" s="4" t="s">
        <v>82</v>
      </c>
      <c r="B4" s="4"/>
      <c r="C4" s="4"/>
      <c r="D4" s="4"/>
      <c r="E4" s="4"/>
      <c r="F4" s="4"/>
      <c r="G4" s="4"/>
      <c r="H4" s="4"/>
      <c r="I4" s="4"/>
    </row>
    <row r="5" spans="1:9" ht="33.75" customHeight="1">
      <c r="A5" s="5" t="s">
        <v>128</v>
      </c>
      <c r="B5" s="6"/>
      <c r="C5" s="6"/>
      <c r="D5" s="7" t="s">
        <v>84</v>
      </c>
      <c r="E5" s="8"/>
      <c r="F5" s="7" t="s">
        <v>85</v>
      </c>
      <c r="G5" s="8"/>
      <c r="H5" s="9" t="s">
        <v>86</v>
      </c>
      <c r="I5" s="47"/>
    </row>
    <row r="6" spans="1:9" ht="33.75" customHeight="1">
      <c r="A6" s="10"/>
      <c r="B6" s="11"/>
      <c r="C6" s="11"/>
      <c r="D6" s="12" t="s">
        <v>89</v>
      </c>
      <c r="E6" s="12" t="s">
        <v>88</v>
      </c>
      <c r="F6" s="12" t="s">
        <v>90</v>
      </c>
      <c r="G6" s="12" t="s">
        <v>91</v>
      </c>
      <c r="H6" s="12" t="s">
        <v>90</v>
      </c>
      <c r="I6" s="48" t="s">
        <v>91</v>
      </c>
    </row>
    <row r="7" spans="1:9" ht="33.75" customHeight="1">
      <c r="A7" s="13" t="s">
        <v>129</v>
      </c>
      <c r="B7" s="14"/>
      <c r="C7" s="15" t="s">
        <v>130</v>
      </c>
      <c r="D7" s="16" t="s">
        <v>131</v>
      </c>
      <c r="E7" s="17">
        <v>308</v>
      </c>
      <c r="F7" s="18">
        <v>1295.6720400000002</v>
      </c>
      <c r="G7" s="18">
        <v>399066.98832</v>
      </c>
      <c r="H7" s="18">
        <v>1345.0086000000001</v>
      </c>
      <c r="I7" s="49">
        <v>414262.6488</v>
      </c>
    </row>
    <row r="8" spans="1:9" ht="33.75" customHeight="1">
      <c r="A8" s="13"/>
      <c r="B8" s="14"/>
      <c r="C8" s="15" t="s">
        <v>132</v>
      </c>
      <c r="D8" s="16" t="s">
        <v>131</v>
      </c>
      <c r="E8" s="17">
        <v>690</v>
      </c>
      <c r="F8" s="18">
        <v>289.17351</v>
      </c>
      <c r="G8" s="18">
        <v>199529.72189999997</v>
      </c>
      <c r="H8" s="18">
        <v>300.18465000000003</v>
      </c>
      <c r="I8" s="49">
        <v>207127.4085</v>
      </c>
    </row>
    <row r="9" spans="1:9" ht="33.75" customHeight="1">
      <c r="A9" s="13"/>
      <c r="B9" s="14"/>
      <c r="C9" s="15" t="s">
        <v>133</v>
      </c>
      <c r="D9" s="16" t="s">
        <v>98</v>
      </c>
      <c r="E9" s="17">
        <v>5500</v>
      </c>
      <c r="F9" s="18">
        <v>36.27767</v>
      </c>
      <c r="G9" s="18">
        <v>199527.185</v>
      </c>
      <c r="H9" s="18">
        <v>37.65905</v>
      </c>
      <c r="I9" s="49">
        <v>207124.775</v>
      </c>
    </row>
    <row r="10" spans="1:9" ht="33.75" customHeight="1">
      <c r="A10" s="13"/>
      <c r="B10" s="14"/>
      <c r="C10" s="15" t="s">
        <v>134</v>
      </c>
      <c r="D10" s="16" t="s">
        <v>98</v>
      </c>
      <c r="E10" s="17">
        <v>4500</v>
      </c>
      <c r="F10" s="18">
        <v>22.1703</v>
      </c>
      <c r="G10" s="18">
        <v>99766.35</v>
      </c>
      <c r="H10" s="18">
        <v>23.0145</v>
      </c>
      <c r="I10" s="49">
        <v>103565.25</v>
      </c>
    </row>
    <row r="11" spans="1:9" ht="33.75" customHeight="1">
      <c r="A11" s="13"/>
      <c r="B11" s="14"/>
      <c r="C11" s="19" t="s">
        <v>135</v>
      </c>
      <c r="D11" s="16" t="s">
        <v>98</v>
      </c>
      <c r="E11" s="17">
        <v>10000</v>
      </c>
      <c r="F11" s="18">
        <v>9.98215</v>
      </c>
      <c r="G11" s="18">
        <v>99821.5</v>
      </c>
      <c r="H11" s="18">
        <v>10.362250000000001</v>
      </c>
      <c r="I11" s="49">
        <v>103622.5</v>
      </c>
    </row>
    <row r="12" spans="1:234" ht="33.75" customHeight="1">
      <c r="A12" s="20" t="s">
        <v>123</v>
      </c>
      <c r="B12" s="21"/>
      <c r="C12" s="21"/>
      <c r="D12" s="22" t="s">
        <v>136</v>
      </c>
      <c r="E12" s="23"/>
      <c r="F12" s="24" t="s">
        <v>125</v>
      </c>
      <c r="G12" s="18">
        <v>997711.74522</v>
      </c>
      <c r="H12" s="24" t="s">
        <v>125</v>
      </c>
      <c r="I12" s="49">
        <v>1035702.5823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</row>
    <row r="13" spans="1:9" ht="21" customHeight="1">
      <c r="A13" s="25" t="s">
        <v>137</v>
      </c>
      <c r="B13" s="26" t="s">
        <v>138</v>
      </c>
      <c r="C13" s="27"/>
      <c r="D13" s="27"/>
      <c r="E13" s="27"/>
      <c r="F13" s="28"/>
      <c r="G13" s="28"/>
      <c r="H13" s="28"/>
      <c r="I13" s="50"/>
    </row>
    <row r="14" spans="1:9" ht="21" customHeight="1">
      <c r="A14" s="29"/>
      <c r="B14" s="26" t="s">
        <v>139</v>
      </c>
      <c r="C14" s="27"/>
      <c r="D14" s="26"/>
      <c r="E14" s="26" t="s">
        <v>140</v>
      </c>
      <c r="F14" s="28"/>
      <c r="G14" s="28"/>
      <c r="H14" s="28"/>
      <c r="I14" s="50"/>
    </row>
    <row r="15" spans="1:9" ht="21" customHeight="1">
      <c r="A15" s="29"/>
      <c r="B15" s="30" t="s">
        <v>141</v>
      </c>
      <c r="C15" s="31"/>
      <c r="D15" s="26"/>
      <c r="E15" s="26" t="s">
        <v>142</v>
      </c>
      <c r="F15" s="28"/>
      <c r="G15" s="28"/>
      <c r="H15" s="28"/>
      <c r="I15" s="50"/>
    </row>
    <row r="16" spans="1:9" ht="21" customHeight="1">
      <c r="A16" s="29"/>
      <c r="B16" s="26" t="s">
        <v>143</v>
      </c>
      <c r="C16" s="27"/>
      <c r="D16" s="26"/>
      <c r="E16" s="26" t="s">
        <v>144</v>
      </c>
      <c r="F16" s="28"/>
      <c r="G16" s="28"/>
      <c r="H16" s="28"/>
      <c r="I16" s="50"/>
    </row>
    <row r="17" spans="1:9" ht="21" customHeight="1">
      <c r="A17" s="29"/>
      <c r="B17" s="32" t="s">
        <v>145</v>
      </c>
      <c r="C17" s="32"/>
      <c r="D17" s="26"/>
      <c r="E17" s="26" t="s">
        <v>146</v>
      </c>
      <c r="F17" s="28"/>
      <c r="G17" s="28"/>
      <c r="H17" s="28"/>
      <c r="I17" s="50"/>
    </row>
    <row r="18" spans="1:9" ht="21" customHeight="1">
      <c r="A18" s="29"/>
      <c r="B18" s="26" t="s">
        <v>147</v>
      </c>
      <c r="C18" s="27"/>
      <c r="D18" s="26"/>
      <c r="E18" s="26" t="s">
        <v>148</v>
      </c>
      <c r="F18" s="28"/>
      <c r="G18" s="28"/>
      <c r="H18" s="28"/>
      <c r="I18" s="50"/>
    </row>
    <row r="19" spans="1:9" ht="21" customHeight="1">
      <c r="A19" s="29"/>
      <c r="B19" s="26" t="s">
        <v>149</v>
      </c>
      <c r="C19" s="27"/>
      <c r="D19" s="27"/>
      <c r="E19" s="27"/>
      <c r="F19" s="28"/>
      <c r="G19" s="28"/>
      <c r="H19" s="28"/>
      <c r="I19" s="50"/>
    </row>
    <row r="20" spans="1:12" ht="21" customHeight="1">
      <c r="A20" s="29"/>
      <c r="B20" s="26" t="s">
        <v>150</v>
      </c>
      <c r="C20" s="27"/>
      <c r="D20" s="27"/>
      <c r="E20" s="33"/>
      <c r="F20" s="34"/>
      <c r="G20" s="33" t="s">
        <v>151</v>
      </c>
      <c r="H20" s="35"/>
      <c r="I20" s="51"/>
      <c r="J20" s="52"/>
      <c r="K20" s="52"/>
      <c r="L20" s="52"/>
    </row>
    <row r="21" spans="1:12" ht="21" customHeight="1">
      <c r="A21" s="29"/>
      <c r="B21" s="36" t="s">
        <v>152</v>
      </c>
      <c r="C21" s="37"/>
      <c r="D21" s="27"/>
      <c r="E21" s="33"/>
      <c r="F21" s="34"/>
      <c r="G21" s="33" t="s">
        <v>153</v>
      </c>
      <c r="H21" s="35"/>
      <c r="I21" s="53"/>
      <c r="J21" s="52"/>
      <c r="K21" s="52"/>
      <c r="L21" s="52"/>
    </row>
    <row r="22" spans="1:12" ht="21" customHeight="1">
      <c r="A22" s="29"/>
      <c r="B22" s="26" t="s">
        <v>154</v>
      </c>
      <c r="C22" s="27"/>
      <c r="D22" s="27"/>
      <c r="E22" s="26"/>
      <c r="F22" s="34"/>
      <c r="G22" s="33" t="s">
        <v>155</v>
      </c>
      <c r="H22" s="35"/>
      <c r="I22" s="53"/>
      <c r="J22" s="52"/>
      <c r="K22" s="52"/>
      <c r="L22" s="52"/>
    </row>
    <row r="23" spans="1:9" ht="21" customHeight="1">
      <c r="A23" s="29"/>
      <c r="B23" s="36" t="s">
        <v>156</v>
      </c>
      <c r="C23" s="37"/>
      <c r="D23" s="27"/>
      <c r="E23" s="26"/>
      <c r="F23" s="28"/>
      <c r="G23" s="26" t="s">
        <v>157</v>
      </c>
      <c r="H23" s="28"/>
      <c r="I23" s="50"/>
    </row>
    <row r="24" spans="1:9" ht="21" customHeight="1">
      <c r="A24" s="29"/>
      <c r="B24" s="26" t="s">
        <v>158</v>
      </c>
      <c r="C24" s="27"/>
      <c r="D24" s="27"/>
      <c r="E24" s="26"/>
      <c r="F24" s="28"/>
      <c r="G24" s="26" t="s">
        <v>159</v>
      </c>
      <c r="H24" s="28"/>
      <c r="I24" s="50"/>
    </row>
    <row r="25" spans="1:9" ht="21" customHeight="1">
      <c r="A25" s="29"/>
      <c r="B25" s="38" t="s">
        <v>160</v>
      </c>
      <c r="C25" s="38"/>
      <c r="D25" s="27"/>
      <c r="E25" s="26"/>
      <c r="F25" s="28"/>
      <c r="G25" s="26" t="s">
        <v>161</v>
      </c>
      <c r="H25" s="28"/>
      <c r="I25" s="50"/>
    </row>
    <row r="26" spans="1:9" ht="21" customHeight="1">
      <c r="A26" s="29"/>
      <c r="B26" s="26" t="s">
        <v>162</v>
      </c>
      <c r="C26" s="27"/>
      <c r="D26" s="27"/>
      <c r="E26" s="26"/>
      <c r="F26" s="28"/>
      <c r="G26" s="26" t="s">
        <v>163</v>
      </c>
      <c r="H26" s="28"/>
      <c r="I26" s="50"/>
    </row>
    <row r="27" spans="1:9" ht="21" customHeight="1">
      <c r="A27" s="29"/>
      <c r="B27" s="26" t="s">
        <v>164</v>
      </c>
      <c r="C27" s="27"/>
      <c r="D27" s="27"/>
      <c r="E27" s="27"/>
      <c r="F27" s="28"/>
      <c r="G27" s="28"/>
      <c r="H27" s="28"/>
      <c r="I27" s="50"/>
    </row>
    <row r="28" spans="1:9" ht="21" customHeight="1">
      <c r="A28" s="39"/>
      <c r="B28" s="26" t="s">
        <v>165</v>
      </c>
      <c r="C28" s="40"/>
      <c r="D28" s="40"/>
      <c r="E28" s="40"/>
      <c r="F28" s="41"/>
      <c r="G28" s="41"/>
      <c r="H28" s="41"/>
      <c r="I28" s="54"/>
    </row>
    <row r="29" spans="1:9" ht="21" customHeight="1">
      <c r="A29" s="42"/>
      <c r="B29" s="43" t="s">
        <v>166</v>
      </c>
      <c r="C29" s="44"/>
      <c r="D29" s="44"/>
      <c r="E29" s="44"/>
      <c r="F29" s="45"/>
      <c r="G29" s="45"/>
      <c r="H29" s="45"/>
      <c r="I29" s="55"/>
    </row>
    <row r="30" spans="1:5" ht="14.25">
      <c r="A30" s="35"/>
      <c r="B30" s="35"/>
      <c r="C30" s="35"/>
      <c r="D30" s="35"/>
      <c r="E30" s="35"/>
    </row>
    <row r="31" spans="1:5" ht="14.25">
      <c r="A31" s="35"/>
      <c r="B31" s="35"/>
      <c r="C31" s="35"/>
      <c r="D31" s="35"/>
      <c r="E31" s="35"/>
    </row>
    <row r="32" spans="1:5" ht="14.25">
      <c r="A32" s="35"/>
      <c r="B32" s="35"/>
      <c r="C32" s="35"/>
      <c r="D32" s="35"/>
      <c r="E32" s="35"/>
    </row>
  </sheetData>
  <sheetProtection/>
  <mergeCells count="13">
    <mergeCell ref="A1:I1"/>
    <mergeCell ref="A2:I2"/>
    <mergeCell ref="A3:I3"/>
    <mergeCell ref="A4:I4"/>
    <mergeCell ref="D5:E5"/>
    <mergeCell ref="F5:G5"/>
    <mergeCell ref="H5:I5"/>
    <mergeCell ref="A12:C12"/>
    <mergeCell ref="D12:E12"/>
    <mergeCell ref="B15:C15"/>
    <mergeCell ref="B17:C17"/>
    <mergeCell ref="A5:C6"/>
    <mergeCell ref="A7:B11"/>
  </mergeCells>
  <printOptions horizontalCentered="1"/>
  <pageMargins left="0.16" right="0.16" top="0.2" bottom="0.2" header="0.16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何翰宇</cp:lastModifiedBy>
  <cp:lastPrinted>2015-09-21T03:29:47Z</cp:lastPrinted>
  <dcterms:created xsi:type="dcterms:W3CDTF">2015-09-10T08:39:04Z</dcterms:created>
  <dcterms:modified xsi:type="dcterms:W3CDTF">2021-09-16T06:53:29Z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54746078AD84465CB5069A7BACCA03B8</vt:lpwstr>
  </property>
</Properties>
</file>