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2" activeTab="2"/>
  </bookViews>
  <sheets>
    <sheet name="GSS8R6" sheetId="1" state="hidden" r:id="rId1"/>
    <sheet name="yhn3o5p7q9ra" sheetId="2" state="hidden" r:id="rId2"/>
    <sheet name="附件 1 " sheetId="3" r:id="rId3"/>
  </sheets>
  <definedNames>
    <definedName name="AUTO_ACTIVATE" localSheetId="0" hidden="1">'yhn3o5p7q9ra'!$A$2</definedName>
    <definedName name="AUTO_ACTIVATE" localSheetId="1" hidden="1">'yhn3o5p7q9ra'!$A$2</definedName>
  </definedNames>
  <calcPr fullCalcOnLoad="1"/>
</workbook>
</file>

<file path=xl/sharedStrings.xml><?xml version="1.0" encoding="utf-8"?>
<sst xmlns="http://schemas.openxmlformats.org/spreadsheetml/2006/main" count="64" uniqueCount="60">
  <si>
    <t>附件 1：</t>
  </si>
  <si>
    <t>肇庆市2008-2014年土地增值税工程造价核定扣除标准</t>
  </si>
  <si>
    <t>分类</t>
  </si>
  <si>
    <t>模块选择</t>
  </si>
  <si>
    <r>
      <t>扣除标准（元/</t>
    </r>
    <r>
      <rPr>
        <b/>
        <sz val="11"/>
        <rFont val="宋体"/>
        <family val="0"/>
      </rPr>
      <t>㎡</t>
    </r>
    <r>
      <rPr>
        <b/>
        <sz val="11"/>
        <rFont val="仿宋_GB2312"/>
        <family val="3"/>
      </rPr>
      <t>）</t>
    </r>
  </si>
  <si>
    <t>备 注</t>
  </si>
  <si>
    <t>楼宇建筑工程</t>
  </si>
  <si>
    <t>基础工程</t>
  </si>
  <si>
    <t>天然基础</t>
  </si>
  <si>
    <t>按总建筑面积计（若含两种以上类型桩，可按相应桩基底面积比例进行分摊）。</t>
  </si>
  <si>
    <t>桩基础</t>
  </si>
  <si>
    <t>预制桩</t>
  </si>
  <si>
    <t>旋挖桩</t>
  </si>
  <si>
    <t>钻（冲）孔桩</t>
  </si>
  <si>
    <t>地下室工程</t>
  </si>
  <si>
    <t>共1层</t>
  </si>
  <si>
    <t>1、按地下室建筑面积计算；
2、含土方开挖、基坑支护，土建、给排水、照明、消防、弱电、防雷、通风，简单装修等。</t>
  </si>
  <si>
    <t>共2层</t>
  </si>
  <si>
    <t>共3层</t>
  </si>
  <si>
    <t>人防工程+</t>
  </si>
  <si>
    <t>1、按地下室人防建筑面积计；2、‘+’表示除地下室通用指标外，人防部分增加的单方造价。</t>
  </si>
  <si>
    <t>地上建筑工程</t>
  </si>
  <si>
    <t>别墅</t>
  </si>
  <si>
    <t>独栋</t>
  </si>
  <si>
    <t>1、公共设施配套用房包括幼儿园、居委（派出所）用房、物业用房、垃圾站、厕所等；
2、住宅塔楼一、二等底部楼层为商铺、写字楼等商业用途的，该部分参考“商业裙楼”造价指标；
3、按各模块相应建筑面积计，塔楼下面有裙楼的，应扣除裙楼建筑面积；
4、除公共设施配套用房按满足基本使用标准计外，其余按毛坯交楼标准计，外立面、屋面保温隔热装饰；公共部位（大堂、电梯前室、楼梯间）装修；户内毛坯：墙面、地面、天面砂浆抹平，门（入户、防火、其他），铝合金门窗、护栏，配电箱、弱电箱（网络、电讯、有线电视）、智能化、消防、防雷、给水入口和排水出口等；
5、不含电梯；
6、层高按3m计。</t>
  </si>
  <si>
    <t>联排</t>
  </si>
  <si>
    <t>公共设施配套用房</t>
  </si>
  <si>
    <t>商业裙楼</t>
  </si>
  <si>
    <t>住宅塔楼</t>
  </si>
  <si>
    <t>≤7层</t>
  </si>
  <si>
    <t>8-18层</t>
  </si>
  <si>
    <t>19-25层</t>
  </si>
  <si>
    <r>
      <t>26层以上</t>
    </r>
    <r>
      <rPr>
        <sz val="8"/>
        <rFont val="仿宋_GB2312"/>
        <family val="3"/>
      </rPr>
      <t>（100米以下）</t>
    </r>
  </si>
  <si>
    <t>100米以上</t>
  </si>
  <si>
    <t>商业塔楼</t>
  </si>
  <si>
    <t>1、按模块相应建筑面积计，下面有裙楼的，应扣除裙楼面积；
2、按毛坯交楼标准计，外立面、屋面保温隔热装饰；公共部位（大堂、电梯前室、楼梯间）装修；户内毛坯：墙面、地面、天面砂浆抹平，门（入户、防火、其他），铝合金门窗、护栏，配电箱、弱电箱（网络、电讯、有线电视）、智能化、消防、防雷、给水入口和排水出口等；
3、不含电梯、中央空调设备；
4、首层层按高5.5m，标准层4m计。</t>
  </si>
  <si>
    <r>
      <t xml:space="preserve">26层以上
</t>
    </r>
    <r>
      <rPr>
        <sz val="9"/>
        <rFont val="仿宋_GB2312"/>
        <family val="3"/>
      </rPr>
      <t>（100米以下）</t>
    </r>
  </si>
  <si>
    <t>特殊装饰工程</t>
  </si>
  <si>
    <t>户内装修</t>
  </si>
  <si>
    <t>1、装饰 客厅：地面800*800抛光砖、简单吊顶、刷乳胶漆和踢脚线；房间：地面复合木地板、顶角线、踢脚线、刷乳胶漆和木门；厨房：铝扣板吊顶、吊柜和厨柜（含抽油烟机、消毒柜、燃气灶、洗菜盆和水龙头等）、墙身砖、300*300防滑地砖；卫生间：铝扣板吊顶、墙身砖、300*300防滑地砖、冼手间吊地柜（含冼手台盆、水龙头）、淋浴间，坐便器等。2、安装 配电箱和弱电箱及其全屋布线、开关插座、灯具，给水管安装等；3、按装修面积计算。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</si>
  <si>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</si>
  <si>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</si>
  <si>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</si>
  <si>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</si>
  <si>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室外工程</t>
  </si>
  <si>
    <t>室外配套工程</t>
  </si>
  <si>
    <t>室外小区道路（含排水管）</t>
  </si>
  <si>
    <t>1、按各模块占地面积计，不包园建工程、高低压配电、燃气工程；
2、园林绿化包括绿地整理、各类乔木、灌木、露地花卉、草皮等植物的种植及保养，保养期3个月。园林绿化造价指标按绿化面积10000㎡测算，其中：乔木种植435棵，造价占比为40%；灌木种植765棵，造价占比20%；色带及花卉种植面积约占总绿化面积的55%，造价占比20%；草皮种植面积约占总绿化面积的45%，造价占比10%；绿地整理造价占比10%；
3、室外泳池含设备，按设计储水体积计；
4、球场为篮球场、羽毛球场。</t>
  </si>
  <si>
    <t>园林绿化</t>
  </si>
  <si>
    <t>球场</t>
  </si>
  <si>
    <r>
      <t>室外泳池(元/m</t>
    </r>
    <r>
      <rPr>
        <sz val="10.5"/>
        <rFont val="新宋体"/>
        <family val="3"/>
      </rPr>
      <t>³</t>
    </r>
    <r>
      <rPr>
        <sz val="10.5"/>
        <rFont val="仿宋_GB2312"/>
        <family val="3"/>
      </rPr>
      <t>)</t>
    </r>
  </si>
  <si>
    <t>其他工程</t>
  </si>
  <si>
    <r>
      <t xml:space="preserve">挡土墙
</t>
    </r>
    <r>
      <rPr>
        <sz val="10.5"/>
        <rFont val="仿宋_GB2312"/>
        <family val="3"/>
      </rPr>
      <t>（元/</t>
    </r>
    <r>
      <rPr>
        <sz val="10.5"/>
        <color indexed="8"/>
        <rFont val="仿宋_GB2312"/>
        <family val="3"/>
      </rPr>
      <t xml:space="preserve"> m</t>
    </r>
    <r>
      <rPr>
        <sz val="10.5"/>
        <color indexed="8"/>
        <rFont val="新宋体"/>
        <family val="3"/>
      </rPr>
      <t>³</t>
    </r>
    <r>
      <rPr>
        <sz val="10.5"/>
        <rFont val="仿宋_GB2312"/>
        <family val="3"/>
      </rPr>
      <t>）</t>
    </r>
  </si>
  <si>
    <t>砌石</t>
  </si>
  <si>
    <t>1、按实体体积计。</t>
  </si>
  <si>
    <t>钢筋混凝土</t>
  </si>
  <si>
    <r>
      <t>三通一平土方工程（元/ m</t>
    </r>
    <r>
      <rPr>
        <sz val="10.5"/>
        <color indexed="8"/>
        <rFont val="新宋体"/>
        <family val="3"/>
      </rPr>
      <t>³</t>
    </r>
    <r>
      <rPr>
        <sz val="10.5"/>
        <color indexed="8"/>
        <rFont val="仿宋_GB2312"/>
        <family val="3"/>
      </rPr>
      <t>）</t>
    </r>
  </si>
  <si>
    <r>
      <t>1、按实体体积计；2、仅指前期‘三通一平’土方开挖，运距按5km计，每增减1km增减2元/m</t>
    </r>
    <r>
      <rPr>
        <sz val="10.5"/>
        <color indexed="8"/>
        <rFont val="宋体"/>
        <family val="0"/>
      </rPr>
      <t>³</t>
    </r>
    <r>
      <rPr>
        <sz val="10.5"/>
        <color indexed="8"/>
        <rFont val="仿宋_GB2312"/>
        <family val="3"/>
      </rPr>
      <t>。</t>
    </r>
  </si>
  <si>
    <t>备注：各县（市、区）的土地增值税工程造价核定扣除标准按以下地区调整系数计算：端州区为1.0，高要区和鼎湖区为0.99，四会市和高新区为0.985，</t>
  </si>
  <si>
    <t xml:space="preserve">      德庆县和封开县为0.97，怀集县和广宁县为0.965。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</si>
</sst>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0">
    <font>
      <sz val="12"/>
      <name val="宋体"/>
      <family val="0"/>
    </font>
    <font>
      <sz val="11"/>
      <name val="宋体"/>
      <family val="0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2"/>
      <color indexed="63"/>
      <name val="仿宋_GB2312"/>
      <family val="3"/>
    </font>
    <font>
      <b/>
      <sz val="20"/>
      <color indexed="63"/>
      <name val="仿宋_GB2312"/>
      <family val="3"/>
    </font>
    <font>
      <b/>
      <sz val="11"/>
      <name val="仿宋_GB2312"/>
      <family val="3"/>
    </font>
    <font>
      <sz val="10.5"/>
      <name val="仿宋_GB2312"/>
      <family val="3"/>
    </font>
    <font>
      <sz val="10.5"/>
      <color indexed="63"/>
      <name val="仿宋_GB2312"/>
      <family val="3"/>
    </font>
    <font>
      <sz val="10.5"/>
      <color indexed="8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name val="宋体"/>
      <family val="0"/>
    </font>
    <font>
      <sz val="8"/>
      <name val="仿宋_GB2312"/>
      <family val="3"/>
    </font>
    <font>
      <sz val="9"/>
      <name val="仿宋_GB2312"/>
      <family val="3"/>
    </font>
    <font>
      <sz val="10.5"/>
      <color indexed="8"/>
      <name val="新宋体"/>
      <family val="3"/>
    </font>
    <font>
      <sz val="10.5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5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14" fillId="3" borderId="0" applyNumberFormat="0" applyBorder="0" applyAlignment="0" applyProtection="0"/>
    <xf numFmtId="0" fontId="13" fillId="12" borderId="0" applyNumberFormat="0" applyBorder="0" applyAlignment="0" applyProtection="0"/>
    <xf numFmtId="0" fontId="30" fillId="0" borderId="8" applyNumberFormat="0" applyFill="0" applyAlignment="0" applyProtection="0"/>
    <xf numFmtId="0" fontId="27" fillId="0" borderId="9" applyNumberFormat="0" applyFill="0" applyAlignment="0" applyProtection="0"/>
    <xf numFmtId="0" fontId="26" fillId="2" borderId="0" applyNumberFormat="0" applyBorder="0" applyAlignment="0" applyProtection="0"/>
    <xf numFmtId="0" fontId="31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textRotation="255" wrapText="1"/>
    </xf>
    <xf numFmtId="0" fontId="9" fillId="0" borderId="14" xfId="0" applyNumberFormat="1" applyFont="1" applyFill="1" applyBorder="1" applyAlignment="1">
      <alignment horizontal="center" vertical="center" textRotation="255" wrapText="1"/>
    </xf>
    <xf numFmtId="0" fontId="10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textRotation="255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textRotation="255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textRotation="255" wrapText="1"/>
    </xf>
    <xf numFmtId="0" fontId="9" fillId="0" borderId="16" xfId="0" applyNumberFormat="1" applyFont="1" applyBorder="1" applyAlignment="1">
      <alignment horizontal="center" vertical="center" textRotation="255" wrapText="1"/>
    </xf>
    <xf numFmtId="0" fontId="9" fillId="0" borderId="10" xfId="0" applyNumberFormat="1" applyFont="1" applyFill="1" applyBorder="1" applyAlignment="1">
      <alignment horizontal="center" vertical="center" textRotation="255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textRotation="255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0" fillId="0" borderId="1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SheetLayoutView="100" workbookViewId="0" topLeftCell="C31">
      <selection activeCell="L35" sqref="L35"/>
    </sheetView>
  </sheetViews>
  <sheetFormatPr defaultColWidth="9.00390625" defaultRowHeight="14.25"/>
  <cols>
    <col min="1" max="1" width="5.75390625" style="4" customWidth="1"/>
    <col min="2" max="2" width="5.75390625" style="5" customWidth="1"/>
    <col min="3" max="3" width="8.25390625" style="5" customWidth="1"/>
    <col min="4" max="4" width="11.00390625" style="5" customWidth="1"/>
    <col min="5" max="7" width="8.375" style="4" customWidth="1"/>
    <col min="8" max="8" width="7.75390625" style="4" customWidth="1"/>
    <col min="9" max="11" width="8.375" style="4" customWidth="1"/>
    <col min="12" max="12" width="46.125" style="4" customWidth="1"/>
    <col min="13" max="252" width="9.00390625" style="1" customWidth="1"/>
  </cols>
  <sheetData>
    <row r="1" spans="1:12" s="1" customFormat="1" ht="43.5" customHeight="1">
      <c r="A1" s="6" t="s">
        <v>0</v>
      </c>
      <c r="B1" s="6"/>
      <c r="C1" s="7" t="s">
        <v>1</v>
      </c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22.5" customHeight="1">
      <c r="A2" s="8" t="s">
        <v>2</v>
      </c>
      <c r="B2" s="9" t="s">
        <v>3</v>
      </c>
      <c r="C2" s="8"/>
      <c r="D2" s="8"/>
      <c r="E2" s="10" t="s">
        <v>4</v>
      </c>
      <c r="F2" s="11"/>
      <c r="G2" s="11"/>
      <c r="H2" s="11"/>
      <c r="I2" s="11"/>
      <c r="J2" s="11"/>
      <c r="K2" s="11"/>
      <c r="L2" s="10" t="s">
        <v>5</v>
      </c>
    </row>
    <row r="3" spans="1:12" s="2" customFormat="1" ht="22.5" customHeight="1">
      <c r="A3" s="8"/>
      <c r="B3" s="9"/>
      <c r="C3" s="11"/>
      <c r="D3" s="11"/>
      <c r="E3" s="10">
        <v>2008</v>
      </c>
      <c r="F3" s="11">
        <v>2009</v>
      </c>
      <c r="G3" s="11">
        <v>2010</v>
      </c>
      <c r="H3" s="11">
        <v>2011</v>
      </c>
      <c r="I3" s="11">
        <v>2012</v>
      </c>
      <c r="J3" s="11">
        <v>2013</v>
      </c>
      <c r="K3" s="11">
        <v>2014</v>
      </c>
      <c r="L3" s="33"/>
    </row>
    <row r="4" spans="1:12" s="3" customFormat="1" ht="25.5" customHeight="1">
      <c r="A4" s="12" t="s">
        <v>6</v>
      </c>
      <c r="B4" s="13" t="s">
        <v>7</v>
      </c>
      <c r="C4" s="14" t="s">
        <v>8</v>
      </c>
      <c r="D4" s="14"/>
      <c r="E4" s="15">
        <f>K4*0.85</f>
        <v>85</v>
      </c>
      <c r="F4" s="15">
        <f>K4*0.85</f>
        <v>85</v>
      </c>
      <c r="G4" s="15">
        <f>K4*0.908</f>
        <v>90.8</v>
      </c>
      <c r="H4" s="15">
        <f>K4*0.945</f>
        <v>94.5</v>
      </c>
      <c r="I4" s="15">
        <f>K4*0.946</f>
        <v>94.6</v>
      </c>
      <c r="J4" s="15">
        <f>K4*0.986</f>
        <v>98.6</v>
      </c>
      <c r="K4" s="14">
        <v>100</v>
      </c>
      <c r="L4" s="34" t="s">
        <v>9</v>
      </c>
    </row>
    <row r="5" spans="1:12" s="3" customFormat="1" ht="25.5" customHeight="1">
      <c r="A5" s="12"/>
      <c r="B5" s="13"/>
      <c r="C5" s="14" t="s">
        <v>10</v>
      </c>
      <c r="D5" s="14" t="s">
        <v>11</v>
      </c>
      <c r="E5" s="15">
        <f>K5*0.85</f>
        <v>96.89999999999999</v>
      </c>
      <c r="F5" s="15">
        <f>K5*0.85</f>
        <v>96.89999999999999</v>
      </c>
      <c r="G5" s="15">
        <f>K5*0.908</f>
        <v>103.512</v>
      </c>
      <c r="H5" s="15">
        <f>K5*0.945</f>
        <v>107.72999999999999</v>
      </c>
      <c r="I5" s="15">
        <f>K5*0.946</f>
        <v>107.844</v>
      </c>
      <c r="J5" s="15">
        <f>K5*0.986</f>
        <v>112.404</v>
      </c>
      <c r="K5" s="15">
        <v>114</v>
      </c>
      <c r="L5" s="35"/>
    </row>
    <row r="6" spans="1:12" s="3" customFormat="1" ht="25.5" customHeight="1">
      <c r="A6" s="12"/>
      <c r="B6" s="13"/>
      <c r="C6" s="14"/>
      <c r="D6" s="14" t="s">
        <v>12</v>
      </c>
      <c r="E6" s="15">
        <f>K6*0.85</f>
        <v>118.14999999999999</v>
      </c>
      <c r="F6" s="15">
        <f>K6*0.85</f>
        <v>118.14999999999999</v>
      </c>
      <c r="G6" s="15">
        <f>K6*0.908</f>
        <v>126.212</v>
      </c>
      <c r="H6" s="15">
        <f>K6*0.945</f>
        <v>131.355</v>
      </c>
      <c r="I6" s="15">
        <f>K6*0.946</f>
        <v>131.494</v>
      </c>
      <c r="J6" s="15">
        <f>K6*0.986</f>
        <v>137.054</v>
      </c>
      <c r="K6" s="15">
        <v>139</v>
      </c>
      <c r="L6" s="35"/>
    </row>
    <row r="7" spans="1:12" s="3" customFormat="1" ht="25.5" customHeight="1">
      <c r="A7" s="12"/>
      <c r="B7" s="13"/>
      <c r="C7" s="14"/>
      <c r="D7" s="14" t="s">
        <v>13</v>
      </c>
      <c r="E7" s="15">
        <f>K7*0.85</f>
        <v>158.95</v>
      </c>
      <c r="F7" s="15">
        <f>K7*0.85</f>
        <v>158.95</v>
      </c>
      <c r="G7" s="15">
        <f>K7*0.908</f>
        <v>169.796</v>
      </c>
      <c r="H7" s="15">
        <f>K7*0.945</f>
        <v>176.715</v>
      </c>
      <c r="I7" s="15">
        <f>K7*0.946</f>
        <v>176.902</v>
      </c>
      <c r="J7" s="15">
        <f>K7*0.986</f>
        <v>184.382</v>
      </c>
      <c r="K7" s="15">
        <v>187</v>
      </c>
      <c r="L7" s="35"/>
    </row>
    <row r="8" spans="1:12" s="3" customFormat="1" ht="25.5" customHeight="1">
      <c r="A8" s="12"/>
      <c r="B8" s="16" t="s">
        <v>14</v>
      </c>
      <c r="C8" s="17" t="s">
        <v>15</v>
      </c>
      <c r="D8" s="17"/>
      <c r="E8" s="15">
        <f aca="true" t="shared" si="0" ref="E8:E35">K8*0.85</f>
        <v>2024.7</v>
      </c>
      <c r="F8" s="15">
        <f aca="true" t="shared" si="1" ref="F8:F35">K8*0.85</f>
        <v>2024.7</v>
      </c>
      <c r="G8" s="15">
        <f aca="true" t="shared" si="2" ref="G8:G35">K8*0.908</f>
        <v>2162.856</v>
      </c>
      <c r="H8" s="15">
        <f aca="true" t="shared" si="3" ref="H8:H35">K8*0.945</f>
        <v>2250.99</v>
      </c>
      <c r="I8" s="15">
        <f aca="true" t="shared" si="4" ref="I8:I35">K8*0.946</f>
        <v>2253.372</v>
      </c>
      <c r="J8" s="15">
        <f aca="true" t="shared" si="5" ref="J8:J35">K8*0.986</f>
        <v>2348.652</v>
      </c>
      <c r="K8" s="17">
        <v>2382</v>
      </c>
      <c r="L8" s="34" t="s">
        <v>16</v>
      </c>
    </row>
    <row r="9" spans="1:12" s="3" customFormat="1" ht="25.5" customHeight="1">
      <c r="A9" s="12"/>
      <c r="B9" s="16"/>
      <c r="C9" s="14" t="s">
        <v>17</v>
      </c>
      <c r="D9" s="14"/>
      <c r="E9" s="15">
        <f t="shared" si="0"/>
        <v>1986.45</v>
      </c>
      <c r="F9" s="15">
        <f t="shared" si="1"/>
        <v>1986.45</v>
      </c>
      <c r="G9" s="15">
        <f t="shared" si="2"/>
        <v>2121.996</v>
      </c>
      <c r="H9" s="15">
        <f t="shared" si="3"/>
        <v>2208.4649999999997</v>
      </c>
      <c r="I9" s="15">
        <f t="shared" si="4"/>
        <v>2210.8019999999997</v>
      </c>
      <c r="J9" s="15">
        <f t="shared" si="5"/>
        <v>2304.282</v>
      </c>
      <c r="K9" s="14">
        <v>2337</v>
      </c>
      <c r="L9" s="35"/>
    </row>
    <row r="10" spans="1:12" s="3" customFormat="1" ht="25.5" customHeight="1">
      <c r="A10" s="12"/>
      <c r="B10" s="16"/>
      <c r="C10" s="18" t="s">
        <v>18</v>
      </c>
      <c r="D10" s="18"/>
      <c r="E10" s="15">
        <f t="shared" si="0"/>
        <v>2148.7999999999997</v>
      </c>
      <c r="F10" s="15">
        <f t="shared" si="1"/>
        <v>2148.7999999999997</v>
      </c>
      <c r="G10" s="15">
        <f t="shared" si="2"/>
        <v>2295.424</v>
      </c>
      <c r="H10" s="15">
        <f t="shared" si="3"/>
        <v>2388.96</v>
      </c>
      <c r="I10" s="15">
        <f t="shared" si="4"/>
        <v>2391.488</v>
      </c>
      <c r="J10" s="15">
        <f t="shared" si="5"/>
        <v>2492.608</v>
      </c>
      <c r="K10" s="14">
        <v>2528</v>
      </c>
      <c r="L10" s="35"/>
    </row>
    <row r="11" spans="1:12" s="3" customFormat="1" ht="33" customHeight="1">
      <c r="A11" s="12"/>
      <c r="B11" s="13"/>
      <c r="C11" s="14" t="s">
        <v>19</v>
      </c>
      <c r="D11" s="14"/>
      <c r="E11" s="15">
        <f t="shared" si="0"/>
        <v>921.4</v>
      </c>
      <c r="F11" s="15">
        <f t="shared" si="1"/>
        <v>921.4</v>
      </c>
      <c r="G11" s="15">
        <f t="shared" si="2"/>
        <v>984.272</v>
      </c>
      <c r="H11" s="15">
        <f t="shared" si="3"/>
        <v>1024.3799999999999</v>
      </c>
      <c r="I11" s="15">
        <f t="shared" si="4"/>
        <v>1025.464</v>
      </c>
      <c r="J11" s="15">
        <f t="shared" si="5"/>
        <v>1068.824</v>
      </c>
      <c r="K11" s="18">
        <v>1084</v>
      </c>
      <c r="L11" s="34" t="s">
        <v>20</v>
      </c>
    </row>
    <row r="12" spans="1:12" s="3" customFormat="1" ht="25.5" customHeight="1">
      <c r="A12" s="12"/>
      <c r="B12" s="19" t="s">
        <v>21</v>
      </c>
      <c r="C12" s="17" t="s">
        <v>22</v>
      </c>
      <c r="D12" s="17" t="s">
        <v>23</v>
      </c>
      <c r="E12" s="15">
        <f t="shared" si="0"/>
        <v>1481.55</v>
      </c>
      <c r="F12" s="15">
        <f t="shared" si="1"/>
        <v>1481.55</v>
      </c>
      <c r="G12" s="15">
        <f t="shared" si="2"/>
        <v>1582.644</v>
      </c>
      <c r="H12" s="15">
        <f t="shared" si="3"/>
        <v>1647.135</v>
      </c>
      <c r="I12" s="15">
        <f t="shared" si="4"/>
        <v>1648.878</v>
      </c>
      <c r="J12" s="15">
        <f t="shared" si="5"/>
        <v>1718.598</v>
      </c>
      <c r="K12" s="21">
        <v>1743</v>
      </c>
      <c r="L12" s="36" t="s">
        <v>24</v>
      </c>
    </row>
    <row r="13" spans="1:12" s="3" customFormat="1" ht="25.5" customHeight="1">
      <c r="A13" s="12"/>
      <c r="B13" s="19"/>
      <c r="C13" s="14"/>
      <c r="D13" s="14" t="s">
        <v>25</v>
      </c>
      <c r="E13" s="15">
        <f t="shared" si="0"/>
        <v>1670.25</v>
      </c>
      <c r="F13" s="15">
        <f t="shared" si="1"/>
        <v>1670.25</v>
      </c>
      <c r="G13" s="15">
        <f t="shared" si="2"/>
        <v>1784.22</v>
      </c>
      <c r="H13" s="15">
        <f t="shared" si="3"/>
        <v>1856.925</v>
      </c>
      <c r="I13" s="15">
        <f t="shared" si="4"/>
        <v>1858.8899999999999</v>
      </c>
      <c r="J13" s="15">
        <f t="shared" si="5"/>
        <v>1937.49</v>
      </c>
      <c r="K13" s="21">
        <v>1965</v>
      </c>
      <c r="L13" s="37"/>
    </row>
    <row r="14" spans="1:12" s="3" customFormat="1" ht="25.5" customHeight="1">
      <c r="A14" s="12"/>
      <c r="B14" s="19"/>
      <c r="C14" s="14" t="s">
        <v>26</v>
      </c>
      <c r="D14" s="14"/>
      <c r="E14" s="15">
        <f t="shared" si="0"/>
        <v>1613.3</v>
      </c>
      <c r="F14" s="15">
        <f t="shared" si="1"/>
        <v>1613.3</v>
      </c>
      <c r="G14" s="15">
        <f t="shared" si="2"/>
        <v>1723.384</v>
      </c>
      <c r="H14" s="15">
        <f t="shared" si="3"/>
        <v>1793.61</v>
      </c>
      <c r="I14" s="15">
        <f t="shared" si="4"/>
        <v>1795.5079999999998</v>
      </c>
      <c r="J14" s="15">
        <f t="shared" si="5"/>
        <v>1871.4279999999999</v>
      </c>
      <c r="K14" s="21">
        <v>1898</v>
      </c>
      <c r="L14" s="37"/>
    </row>
    <row r="15" spans="1:12" s="3" customFormat="1" ht="25.5" customHeight="1">
      <c r="A15" s="12"/>
      <c r="B15" s="19"/>
      <c r="C15" s="14" t="s">
        <v>27</v>
      </c>
      <c r="D15" s="14"/>
      <c r="E15" s="15">
        <f t="shared" si="0"/>
        <v>1441.6</v>
      </c>
      <c r="F15" s="15">
        <f t="shared" si="1"/>
        <v>1441.6</v>
      </c>
      <c r="G15" s="15">
        <f t="shared" si="2"/>
        <v>1539.968</v>
      </c>
      <c r="H15" s="15">
        <f t="shared" si="3"/>
        <v>1602.72</v>
      </c>
      <c r="I15" s="15">
        <f t="shared" si="4"/>
        <v>1604.416</v>
      </c>
      <c r="J15" s="15">
        <f t="shared" si="5"/>
        <v>1672.256</v>
      </c>
      <c r="K15" s="21">
        <v>1696</v>
      </c>
      <c r="L15" s="37"/>
    </row>
    <row r="16" spans="1:12" s="3" customFormat="1" ht="25.5" customHeight="1">
      <c r="A16" s="12"/>
      <c r="B16" s="19"/>
      <c r="C16" s="14" t="s">
        <v>28</v>
      </c>
      <c r="D16" s="14" t="s">
        <v>29</v>
      </c>
      <c r="E16" s="15">
        <f t="shared" si="0"/>
        <v>1203.6</v>
      </c>
      <c r="F16" s="15">
        <f t="shared" si="1"/>
        <v>1203.6</v>
      </c>
      <c r="G16" s="15">
        <f t="shared" si="2"/>
        <v>1285.728</v>
      </c>
      <c r="H16" s="15">
        <f t="shared" si="3"/>
        <v>1338.12</v>
      </c>
      <c r="I16" s="15">
        <f t="shared" si="4"/>
        <v>1339.5359999999998</v>
      </c>
      <c r="J16" s="15">
        <f t="shared" si="5"/>
        <v>1396.176</v>
      </c>
      <c r="K16" s="21">
        <v>1416</v>
      </c>
      <c r="L16" s="37"/>
    </row>
    <row r="17" spans="1:12" s="3" customFormat="1" ht="25.5" customHeight="1">
      <c r="A17" s="12"/>
      <c r="B17" s="19"/>
      <c r="C17" s="14"/>
      <c r="D17" s="14" t="s">
        <v>30</v>
      </c>
      <c r="E17" s="15">
        <f t="shared" si="0"/>
        <v>1263.1</v>
      </c>
      <c r="F17" s="15">
        <f t="shared" si="1"/>
        <v>1263.1</v>
      </c>
      <c r="G17" s="15">
        <f t="shared" si="2"/>
        <v>1349.288</v>
      </c>
      <c r="H17" s="15">
        <f t="shared" si="3"/>
        <v>1404.27</v>
      </c>
      <c r="I17" s="15">
        <f t="shared" si="4"/>
        <v>1405.7559999999999</v>
      </c>
      <c r="J17" s="15">
        <f t="shared" si="5"/>
        <v>1465.196</v>
      </c>
      <c r="K17" s="14">
        <v>1486</v>
      </c>
      <c r="L17" s="37"/>
    </row>
    <row r="18" spans="1:12" s="3" customFormat="1" ht="25.5" customHeight="1">
      <c r="A18" s="12"/>
      <c r="B18" s="19"/>
      <c r="C18" s="14"/>
      <c r="D18" s="14" t="s">
        <v>31</v>
      </c>
      <c r="E18" s="15">
        <f t="shared" si="0"/>
        <v>1297.95</v>
      </c>
      <c r="F18" s="15">
        <f t="shared" si="1"/>
        <v>1297.95</v>
      </c>
      <c r="G18" s="15">
        <f t="shared" si="2"/>
        <v>1386.516</v>
      </c>
      <c r="H18" s="15">
        <f t="shared" si="3"/>
        <v>1443.0149999999999</v>
      </c>
      <c r="I18" s="15">
        <f t="shared" si="4"/>
        <v>1444.542</v>
      </c>
      <c r="J18" s="15">
        <f t="shared" si="5"/>
        <v>1505.622</v>
      </c>
      <c r="K18" s="14">
        <v>1527</v>
      </c>
      <c r="L18" s="37"/>
    </row>
    <row r="19" spans="1:12" s="3" customFormat="1" ht="25.5" customHeight="1">
      <c r="A19" s="12"/>
      <c r="B19" s="19"/>
      <c r="C19" s="14"/>
      <c r="D19" s="20" t="s">
        <v>32</v>
      </c>
      <c r="E19" s="15">
        <f t="shared" si="0"/>
        <v>1419.5</v>
      </c>
      <c r="F19" s="15">
        <f t="shared" si="1"/>
        <v>1419.5</v>
      </c>
      <c r="G19" s="15">
        <f t="shared" si="2"/>
        <v>1516.3600000000001</v>
      </c>
      <c r="H19" s="15">
        <f t="shared" si="3"/>
        <v>1578.1499999999999</v>
      </c>
      <c r="I19" s="15">
        <f t="shared" si="4"/>
        <v>1579.82</v>
      </c>
      <c r="J19" s="15">
        <f t="shared" si="5"/>
        <v>1646.62</v>
      </c>
      <c r="K19" s="14">
        <v>1670</v>
      </c>
      <c r="L19" s="37"/>
    </row>
    <row r="20" spans="1:12" s="3" customFormat="1" ht="25.5" customHeight="1">
      <c r="A20" s="12"/>
      <c r="B20" s="19"/>
      <c r="C20" s="14"/>
      <c r="D20" s="21" t="s">
        <v>33</v>
      </c>
      <c r="E20" s="15">
        <f t="shared" si="0"/>
        <v>1520.6499999999999</v>
      </c>
      <c r="F20" s="15">
        <f t="shared" si="1"/>
        <v>1520.6499999999999</v>
      </c>
      <c r="G20" s="15">
        <f t="shared" si="2"/>
        <v>1624.412</v>
      </c>
      <c r="H20" s="15">
        <f t="shared" si="3"/>
        <v>1690.605</v>
      </c>
      <c r="I20" s="15">
        <f t="shared" si="4"/>
        <v>1692.394</v>
      </c>
      <c r="J20" s="15">
        <f t="shared" si="5"/>
        <v>1763.954</v>
      </c>
      <c r="K20" s="14">
        <v>1789</v>
      </c>
      <c r="L20" s="37"/>
    </row>
    <row r="21" spans="1:12" s="3" customFormat="1" ht="25.5" customHeight="1">
      <c r="A21" s="12"/>
      <c r="B21" s="19"/>
      <c r="C21" s="14" t="s">
        <v>34</v>
      </c>
      <c r="D21" s="14" t="s">
        <v>29</v>
      </c>
      <c r="E21" s="15">
        <f t="shared" si="0"/>
        <v>1525.75</v>
      </c>
      <c r="F21" s="15">
        <f t="shared" si="1"/>
        <v>1525.75</v>
      </c>
      <c r="G21" s="15">
        <f t="shared" si="2"/>
        <v>1629.8600000000001</v>
      </c>
      <c r="H21" s="15">
        <f t="shared" si="3"/>
        <v>1696.2749999999999</v>
      </c>
      <c r="I21" s="15">
        <f t="shared" si="4"/>
        <v>1698.07</v>
      </c>
      <c r="J21" s="15">
        <f t="shared" si="5"/>
        <v>1769.87</v>
      </c>
      <c r="K21" s="14">
        <v>1795</v>
      </c>
      <c r="L21" s="34" t="s">
        <v>35</v>
      </c>
    </row>
    <row r="22" spans="1:12" s="3" customFormat="1" ht="25.5" customHeight="1">
      <c r="A22" s="12"/>
      <c r="B22" s="19"/>
      <c r="C22" s="14"/>
      <c r="D22" s="14" t="s">
        <v>30</v>
      </c>
      <c r="E22" s="15">
        <f t="shared" si="0"/>
        <v>1316.6499999999999</v>
      </c>
      <c r="F22" s="15">
        <f t="shared" si="1"/>
        <v>1316.6499999999999</v>
      </c>
      <c r="G22" s="15">
        <f t="shared" si="2"/>
        <v>1406.492</v>
      </c>
      <c r="H22" s="15">
        <f t="shared" si="3"/>
        <v>1463.8049999999998</v>
      </c>
      <c r="I22" s="15">
        <f t="shared" si="4"/>
        <v>1465.3539999999998</v>
      </c>
      <c r="J22" s="15">
        <f t="shared" si="5"/>
        <v>1527.314</v>
      </c>
      <c r="K22" s="14">
        <v>1549</v>
      </c>
      <c r="L22" s="35"/>
    </row>
    <row r="23" spans="1:12" s="3" customFormat="1" ht="25.5" customHeight="1">
      <c r="A23" s="12"/>
      <c r="B23" s="19"/>
      <c r="C23" s="14"/>
      <c r="D23" s="14" t="s">
        <v>31</v>
      </c>
      <c r="E23" s="15">
        <f t="shared" si="0"/>
        <v>1365.95</v>
      </c>
      <c r="F23" s="15">
        <f t="shared" si="1"/>
        <v>1365.95</v>
      </c>
      <c r="G23" s="15">
        <f t="shared" si="2"/>
        <v>1459.156</v>
      </c>
      <c r="H23" s="15">
        <f t="shared" si="3"/>
        <v>1518.615</v>
      </c>
      <c r="I23" s="15">
        <f t="shared" si="4"/>
        <v>1520.222</v>
      </c>
      <c r="J23" s="15">
        <f t="shared" si="5"/>
        <v>1584.502</v>
      </c>
      <c r="K23" s="14">
        <v>1607</v>
      </c>
      <c r="L23" s="35"/>
    </row>
    <row r="24" spans="1:12" s="3" customFormat="1" ht="25.5" customHeight="1">
      <c r="A24" s="12"/>
      <c r="B24" s="19"/>
      <c r="C24" s="14"/>
      <c r="D24" s="21" t="s">
        <v>36</v>
      </c>
      <c r="E24" s="15">
        <f t="shared" si="0"/>
        <v>1422.8999999999999</v>
      </c>
      <c r="F24" s="15">
        <f t="shared" si="1"/>
        <v>1422.8999999999999</v>
      </c>
      <c r="G24" s="15">
        <f t="shared" si="2"/>
        <v>1519.992</v>
      </c>
      <c r="H24" s="15">
        <f t="shared" si="3"/>
        <v>1581.9299999999998</v>
      </c>
      <c r="I24" s="15">
        <f t="shared" si="4"/>
        <v>1583.6039999999998</v>
      </c>
      <c r="J24" s="15">
        <f t="shared" si="5"/>
        <v>1650.564</v>
      </c>
      <c r="K24" s="14">
        <v>1674</v>
      </c>
      <c r="L24" s="35"/>
    </row>
    <row r="25" spans="1:12" s="3" customFormat="1" ht="25.5" customHeight="1">
      <c r="A25" s="12"/>
      <c r="B25" s="22"/>
      <c r="C25" s="18"/>
      <c r="D25" s="21" t="s">
        <v>33</v>
      </c>
      <c r="E25" s="15">
        <f t="shared" si="0"/>
        <v>1524.05</v>
      </c>
      <c r="F25" s="15">
        <f t="shared" si="1"/>
        <v>1524.05</v>
      </c>
      <c r="G25" s="15">
        <f t="shared" si="2"/>
        <v>1628.044</v>
      </c>
      <c r="H25" s="15">
        <f t="shared" si="3"/>
        <v>1694.385</v>
      </c>
      <c r="I25" s="15">
        <f t="shared" si="4"/>
        <v>1696.1779999999999</v>
      </c>
      <c r="J25" s="15">
        <f t="shared" si="5"/>
        <v>1767.898</v>
      </c>
      <c r="K25" s="14">
        <v>1793</v>
      </c>
      <c r="L25" s="35"/>
    </row>
    <row r="26" spans="1:12" s="3" customFormat="1" ht="114.75" customHeight="1">
      <c r="A26" s="23"/>
      <c r="B26" s="24" t="s">
        <v>37</v>
      </c>
      <c r="C26" s="21" t="s">
        <v>38</v>
      </c>
      <c r="D26" s="21"/>
      <c r="E26" s="15">
        <f t="shared" si="0"/>
        <v>875.5</v>
      </c>
      <c r="F26" s="15">
        <f t="shared" si="1"/>
        <v>875.5</v>
      </c>
      <c r="G26" s="15">
        <f t="shared" si="2"/>
        <v>935.24</v>
      </c>
      <c r="H26" s="15">
        <f t="shared" si="3"/>
        <v>973.3499999999999</v>
      </c>
      <c r="I26" s="15">
        <f t="shared" si="4"/>
        <v>974.38</v>
      </c>
      <c r="J26" s="15">
        <f t="shared" si="5"/>
        <v>1015.58</v>
      </c>
      <c r="K26" s="26">
        <v>1030</v>
      </c>
      <c r="L26" s="38" t="s">
        <v>39</v>
      </c>
    </row>
    <row r="27" spans="1:12" s="3" customFormat="1" ht="25.5" customHeight="1">
      <c r="A27" s="23"/>
      <c r="B27" s="24"/>
      <c r="C27" s="14" t="s">
        <v>40</v>
      </c>
      <c r="D27" s="14" t="s">
        <v>41</v>
      </c>
      <c r="E27" s="15">
        <f t="shared" si="0"/>
        <v>367.2</v>
      </c>
      <c r="F27" s="15">
        <f t="shared" si="1"/>
        <v>367.2</v>
      </c>
      <c r="G27" s="15">
        <f t="shared" si="2"/>
        <v>392.25600000000003</v>
      </c>
      <c r="H27" s="15">
        <f t="shared" si="3"/>
        <v>408.23999999999995</v>
      </c>
      <c r="I27" s="15">
        <f t="shared" si="4"/>
        <v>408.67199999999997</v>
      </c>
      <c r="J27" s="15">
        <f t="shared" si="5"/>
        <v>425.952</v>
      </c>
      <c r="K27" s="14">
        <v>432</v>
      </c>
      <c r="L27" s="35" t="s">
        <v>42</v>
      </c>
    </row>
    <row r="28" spans="1:12" s="3" customFormat="1" ht="25.5" customHeight="1">
      <c r="A28" s="23"/>
      <c r="B28" s="24"/>
      <c r="C28" s="14"/>
      <c r="D28" s="14" t="s">
        <v>43</v>
      </c>
      <c r="E28" s="15">
        <f t="shared" si="0"/>
        <v>627.3</v>
      </c>
      <c r="F28" s="15">
        <f t="shared" si="1"/>
        <v>627.3</v>
      </c>
      <c r="G28" s="15">
        <f t="shared" si="2"/>
        <v>670.104</v>
      </c>
      <c r="H28" s="15">
        <f t="shared" si="3"/>
        <v>697.41</v>
      </c>
      <c r="I28" s="15">
        <f t="shared" si="4"/>
        <v>698.1479999999999</v>
      </c>
      <c r="J28" s="15">
        <f t="shared" si="5"/>
        <v>727.668</v>
      </c>
      <c r="K28" s="14">
        <v>738</v>
      </c>
      <c r="L28" s="39"/>
    </row>
    <row r="29" spans="1:12" s="3" customFormat="1" ht="30" customHeight="1">
      <c r="A29" s="12" t="s">
        <v>44</v>
      </c>
      <c r="B29" s="13" t="s">
        <v>45</v>
      </c>
      <c r="C29" s="25" t="s">
        <v>46</v>
      </c>
      <c r="D29" s="25"/>
      <c r="E29" s="15">
        <f t="shared" si="0"/>
        <v>281.34999999999997</v>
      </c>
      <c r="F29" s="15">
        <f t="shared" si="1"/>
        <v>281.34999999999997</v>
      </c>
      <c r="G29" s="15">
        <f t="shared" si="2"/>
        <v>300.548</v>
      </c>
      <c r="H29" s="15">
        <f t="shared" si="3"/>
        <v>312.79499999999996</v>
      </c>
      <c r="I29" s="15">
        <f t="shared" si="4"/>
        <v>313.126</v>
      </c>
      <c r="J29" s="15">
        <f t="shared" si="5"/>
        <v>326.366</v>
      </c>
      <c r="K29" s="21">
        <v>331</v>
      </c>
      <c r="L29" s="40" t="s">
        <v>47</v>
      </c>
    </row>
    <row r="30" spans="1:12" s="3" customFormat="1" ht="30" customHeight="1">
      <c r="A30" s="12"/>
      <c r="B30" s="13"/>
      <c r="C30" s="26" t="s">
        <v>48</v>
      </c>
      <c r="D30" s="27"/>
      <c r="E30" s="15">
        <f t="shared" si="0"/>
        <v>98.6</v>
      </c>
      <c r="F30" s="15">
        <f t="shared" si="1"/>
        <v>98.6</v>
      </c>
      <c r="G30" s="15">
        <f t="shared" si="2"/>
        <v>105.328</v>
      </c>
      <c r="H30" s="15">
        <f t="shared" si="3"/>
        <v>109.61999999999999</v>
      </c>
      <c r="I30" s="15">
        <f t="shared" si="4"/>
        <v>109.73599999999999</v>
      </c>
      <c r="J30" s="15">
        <f t="shared" si="5"/>
        <v>114.376</v>
      </c>
      <c r="K30" s="21">
        <v>116</v>
      </c>
      <c r="L30" s="40"/>
    </row>
    <row r="31" spans="1:12" s="3" customFormat="1" ht="36.75" customHeight="1">
      <c r="A31" s="12"/>
      <c r="B31" s="13"/>
      <c r="C31" s="21" t="s">
        <v>49</v>
      </c>
      <c r="D31" s="21"/>
      <c r="E31" s="15">
        <f t="shared" si="0"/>
        <v>332.34999999999997</v>
      </c>
      <c r="F31" s="15">
        <f t="shared" si="1"/>
        <v>332.34999999999997</v>
      </c>
      <c r="G31" s="15">
        <f t="shared" si="2"/>
        <v>355.028</v>
      </c>
      <c r="H31" s="15">
        <f t="shared" si="3"/>
        <v>369.495</v>
      </c>
      <c r="I31" s="15">
        <f t="shared" si="4"/>
        <v>369.88599999999997</v>
      </c>
      <c r="J31" s="15">
        <f t="shared" si="5"/>
        <v>385.526</v>
      </c>
      <c r="K31" s="21">
        <v>391</v>
      </c>
      <c r="L31" s="40"/>
    </row>
    <row r="32" spans="1:12" s="3" customFormat="1" ht="42.75" customHeight="1">
      <c r="A32" s="12"/>
      <c r="B32" s="13"/>
      <c r="C32" s="21" t="s">
        <v>50</v>
      </c>
      <c r="D32" s="21"/>
      <c r="E32" s="15">
        <f t="shared" si="0"/>
        <v>1167.05</v>
      </c>
      <c r="F32" s="15">
        <f t="shared" si="1"/>
        <v>1167.05</v>
      </c>
      <c r="G32" s="15">
        <f t="shared" si="2"/>
        <v>1246.684</v>
      </c>
      <c r="H32" s="15">
        <f t="shared" si="3"/>
        <v>1297.485</v>
      </c>
      <c r="I32" s="15">
        <f t="shared" si="4"/>
        <v>1298.858</v>
      </c>
      <c r="J32" s="15">
        <f t="shared" si="5"/>
        <v>1353.778</v>
      </c>
      <c r="K32" s="21">
        <v>1373</v>
      </c>
      <c r="L32" s="40"/>
    </row>
    <row r="33" spans="1:12" s="3" customFormat="1" ht="25.5" customHeight="1">
      <c r="A33" s="12"/>
      <c r="B33" s="28" t="s">
        <v>51</v>
      </c>
      <c r="C33" s="29" t="s">
        <v>52</v>
      </c>
      <c r="D33" s="14" t="s">
        <v>53</v>
      </c>
      <c r="E33" s="15">
        <f t="shared" si="0"/>
        <v>442.84999999999997</v>
      </c>
      <c r="F33" s="15">
        <f t="shared" si="1"/>
        <v>442.84999999999997</v>
      </c>
      <c r="G33" s="15">
        <f t="shared" si="2"/>
        <v>473.06800000000004</v>
      </c>
      <c r="H33" s="15">
        <f t="shared" si="3"/>
        <v>492.34499999999997</v>
      </c>
      <c r="I33" s="15">
        <f t="shared" si="4"/>
        <v>492.866</v>
      </c>
      <c r="J33" s="15">
        <f t="shared" si="5"/>
        <v>513.706</v>
      </c>
      <c r="K33" s="14">
        <v>521</v>
      </c>
      <c r="L33" s="41" t="s">
        <v>54</v>
      </c>
    </row>
    <row r="34" spans="1:12" s="3" customFormat="1" ht="25.5" customHeight="1">
      <c r="A34" s="12"/>
      <c r="B34" s="28"/>
      <c r="C34" s="14"/>
      <c r="D34" s="14" t="s">
        <v>55</v>
      </c>
      <c r="E34" s="15">
        <f t="shared" si="0"/>
        <v>1394.85</v>
      </c>
      <c r="F34" s="15">
        <f t="shared" si="1"/>
        <v>1394.85</v>
      </c>
      <c r="G34" s="15">
        <f t="shared" si="2"/>
        <v>1490.028</v>
      </c>
      <c r="H34" s="15">
        <f t="shared" si="3"/>
        <v>1550.745</v>
      </c>
      <c r="I34" s="15">
        <f t="shared" si="4"/>
        <v>1552.386</v>
      </c>
      <c r="J34" s="15">
        <f t="shared" si="5"/>
        <v>1618.026</v>
      </c>
      <c r="K34" s="14">
        <v>1641</v>
      </c>
      <c r="L34" s="41"/>
    </row>
    <row r="35" spans="1:12" s="3" customFormat="1" ht="33.75" customHeight="1">
      <c r="A35" s="12"/>
      <c r="B35" s="28"/>
      <c r="C35" s="29" t="s">
        <v>56</v>
      </c>
      <c r="D35" s="29"/>
      <c r="E35" s="15">
        <f t="shared" si="0"/>
        <v>16.15</v>
      </c>
      <c r="F35" s="15">
        <f t="shared" si="1"/>
        <v>16.15</v>
      </c>
      <c r="G35" s="15">
        <f t="shared" si="2"/>
        <v>17.252</v>
      </c>
      <c r="H35" s="15">
        <f t="shared" si="3"/>
        <v>17.955</v>
      </c>
      <c r="I35" s="15">
        <f t="shared" si="4"/>
        <v>17.974</v>
      </c>
      <c r="J35" s="15">
        <f t="shared" si="5"/>
        <v>18.733999999999998</v>
      </c>
      <c r="K35" s="14">
        <v>19</v>
      </c>
      <c r="L35" s="42" t="s">
        <v>57</v>
      </c>
    </row>
    <row r="36" spans="1:12" ht="19.5" customHeight="1">
      <c r="A36" s="30" t="s">
        <v>58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1:12" ht="14.25">
      <c r="A37" s="31" t="s">
        <v>59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5:10" ht="20.25">
      <c r="E38" s="32"/>
      <c r="F38" s="32"/>
      <c r="G38" s="32"/>
      <c r="H38" s="32"/>
      <c r="I38" s="32"/>
      <c r="J38" s="32"/>
    </row>
  </sheetData>
  <sheetProtection/>
  <mergeCells count="42">
    <mergeCell ref="A1:B1"/>
    <mergeCell ref="C1:L1"/>
    <mergeCell ref="E2:K2"/>
    <mergeCell ref="C4:D4"/>
    <mergeCell ref="C8:D8"/>
    <mergeCell ref="C9:D9"/>
    <mergeCell ref="C10:D10"/>
    <mergeCell ref="C11:D11"/>
    <mergeCell ref="C14:D14"/>
    <mergeCell ref="C15:D15"/>
    <mergeCell ref="C26:D26"/>
    <mergeCell ref="C29:D29"/>
    <mergeCell ref="C30:D30"/>
    <mergeCell ref="C31:D31"/>
    <mergeCell ref="C32:D32"/>
    <mergeCell ref="C35:D35"/>
    <mergeCell ref="A36:L36"/>
    <mergeCell ref="A37:L37"/>
    <mergeCell ref="A2:A3"/>
    <mergeCell ref="A4:A28"/>
    <mergeCell ref="A29:A35"/>
    <mergeCell ref="B4:B7"/>
    <mergeCell ref="B8:B11"/>
    <mergeCell ref="B12:B25"/>
    <mergeCell ref="B26:B28"/>
    <mergeCell ref="B29:B32"/>
    <mergeCell ref="B33:B35"/>
    <mergeCell ref="C5:C7"/>
    <mergeCell ref="C12:C13"/>
    <mergeCell ref="C16:C20"/>
    <mergeCell ref="C21:C25"/>
    <mergeCell ref="C27:C28"/>
    <mergeCell ref="C33:C34"/>
    <mergeCell ref="L2:L3"/>
    <mergeCell ref="L4:L7"/>
    <mergeCell ref="L8:L10"/>
    <mergeCell ref="L12:L20"/>
    <mergeCell ref="L21:L25"/>
    <mergeCell ref="L27:L28"/>
    <mergeCell ref="L29:L32"/>
    <mergeCell ref="L33:L34"/>
    <mergeCell ref="B2:D3"/>
  </mergeCells>
  <printOptions horizontalCentered="1"/>
  <pageMargins left="0.2" right="0.2" top="0.2" bottom="0.2" header="0" footer="0"/>
  <pageSetup fitToHeight="1" fitToWidth="1" horizontalDpi="600" verticalDpi="6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陈伟锋</cp:lastModifiedBy>
  <cp:lastPrinted>2019-05-05T09:34:23Z</cp:lastPrinted>
  <dcterms:created xsi:type="dcterms:W3CDTF">2015-09-10T08:39:04Z</dcterms:created>
  <dcterms:modified xsi:type="dcterms:W3CDTF">2024-05-31T02:11:44Z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