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9450" firstSheet="1" activeTab="1"/>
  </bookViews>
  <sheets>
    <sheet name="附件一" sheetId="1" state="hidden" r:id="rId1"/>
    <sheet name="河源市2008-2015年土地增值税扣除项目金额标准" sheetId="2" r:id="rId2"/>
    <sheet name="户内装修综合指标细目组成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<sst xmlns="http://schemas.openxmlformats.org/spreadsheetml/2006/main" count="305" uniqueCount="165">
  <si>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</si>
  <si>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</si>
  <si>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</si>
  <si>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</si>
  <si>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</si>
  <si>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</si>
  <si>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</si>
  <si>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</si>
  <si>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</si>
  <si>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</si>
  <si>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</si>
  <si>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</si>
  <si>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</si>
  <si>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</si>
  <si>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</si>
  <si>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</si>
  <si>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</si>
  <si>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</si>
  <si>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</si>
  <si>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</si>
  <si>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</si>
  <si>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</si>
  <si>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</si>
  <si>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</si>
  <si>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</si>
  <si>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</si>
  <si>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</si>
  <si>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</si>
  <si>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</si>
  <si>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</si>
  <si>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</si>
  <si>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</si>
  <si>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</si>
  <si>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</si>
  <si>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</si>
  <si>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</si>
  <si>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</si>
  <si>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</si>
  <si>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</si>
  <si>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</si>
  <si>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</si>
  <si>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</si>
  <si>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</si>
  <si>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</si>
  <si>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</si>
  <si>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</si>
  <si>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</si>
  <si>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</si>
  <si>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</si>
  <si>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</si>
  <si>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</si>
  <si>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</si>
  <si>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</si>
  <si>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</si>
  <si>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</si>
  <si>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</si>
  <si>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</si>
  <si>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</si>
  <si>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</si>
  <si>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</si>
  <si>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</si>
  <si>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</si>
  <si>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</si>
  <si>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</si>
  <si>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</si>
  <si>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</si>
  <si>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河源市2008-2015年土地增值税扣除项目金额标准</t>
  </si>
  <si>
    <t>模块名称</t>
  </si>
  <si>
    <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</si>
  <si>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含外立面、屋面保温隔热装饰和公共区（大堂、电梯前室、楼梯间）装修，户内按毛坯标准：墙面、地面、天面砂浆抹平、门（入户、防火、其他）、铝合金门窗、护栏，配电箱、弱电箱（网络、电讯、有线电视）、智能化、消防设施、防雷、给水入口和排水出口等；4、住宅塔楼第1、2层等楼层为商铺、办公等用途的，参考“商业裙楼”造价指标；5、不含电梯及柴油发电机组设备费用；6、商业裙楼层高首层按6m，标准层4.5m计；7、住宅塔楼层高按3m计。</t>
  </si>
  <si>
    <t>住宅(塔)楼</t>
  </si>
  <si>
    <r>
      <t>1、按模块相应建筑面积计，下面有裙楼的，应扣除裙楼面积；
2、按毛坯交楼标准（含土建、安装），含外立面、屋面保温隔热装饰；公共部位（大堂、电梯前室、楼梯间）装修；户内毛坯：墙面、地面、天面砂浆抹平、门（入户、防火、其他）、铝合金门窗、护栏、配电箱、弱电箱（网络、电讯、有线电视）、智能化、防雷、消防设施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给水入口和排水出口等；
3、不含电梯、中央空调设备及柴油发电机组设备费用；
4、层高首层按5.5m，标准层4m计。</t>
    </r>
  </si>
  <si>
    <t>1、除注明外按各模块占地面积计；2、高低压配电中的高压电缆按直埋方式考虑，电缆保护管为塑料保护管，并综合考虑路面或人行道的拆除及修复；高压电缆直径为3*300 mm²，按电缆累计总长度以m计算；3、室外小区道路(含排水管）按道路占地面积计算；4、室外泳池含设备，按设计储水体积计；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</si>
  <si>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</si>
  <si>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</si>
  <si>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</si>
  <si>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</si>
  <si>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</si>
  <si>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</si>
  <si>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</si>
  <si>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</si>
  <si>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</si>
  <si>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</si>
  <si>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</si>
  <si>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</si>
  <si>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</si>
  <si>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</si>
  <si>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</si>
  <si>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</si>
  <si>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</si>
  <si>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</si>
  <si>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</si>
  <si>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</si>
  <si>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</si>
  <si>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</si>
  <si>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</si>
  <si>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</si>
  <si>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</si>
  <si>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</si>
  <si>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</si>
  <si>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</si>
  <si>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</si>
  <si>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</si>
  <si>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</si>
  <si>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</si>
  <si>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</si>
  <si>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</si>
  <si>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</si>
  <si>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</si>
  <si>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</si>
  <si>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</si>
  <si>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</si>
  <si>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</si>
  <si>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</si>
  <si>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</si>
  <si>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</si>
  <si>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</si>
  <si>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</si>
  <si>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</si>
  <si>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</si>
  <si>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</si>
  <si>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</si>
  <si>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</si>
  <si>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</si>
  <si>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</si>
  <si>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</si>
  <si>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</si>
  <si>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</si>
  <si>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</si>
  <si>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</si>
  <si>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</si>
  <si>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</si>
  <si>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</si>
  <si>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</si>
  <si>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</si>
  <si>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</si>
  <si>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</si>
  <si>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</si>
  <si>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</si>
  <si>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</si>
  <si>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</si>
  <si>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</si>
  <si>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</si>
  <si>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</si>
  <si>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</si>
  <si>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</si>
  <si>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</si>
  <si>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</si>
  <si>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80~100cm×80~100cm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</si>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</sst>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0"/>
      <color indexed="8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  <font>
      <sz val="16"/>
      <color theme="1"/>
      <name val="仿宋_GB2312"/>
      <family val="3"/>
    </font>
    <font>
      <b/>
      <sz val="11"/>
      <color theme="1"/>
      <name val="宋体"/>
      <family val="0"/>
    </font>
    <font>
      <sz val="10"/>
      <color theme="1"/>
      <name val="仿宋_GB2312"/>
      <family val="3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7" fillId="0" borderId="3" applyNumberFormat="0" applyFill="0" applyAlignment="0" applyProtection="0"/>
    <xf numFmtId="0" fontId="21" fillId="7" borderId="0" applyNumberFormat="0" applyBorder="0" applyAlignment="0" applyProtection="0"/>
    <xf numFmtId="0" fontId="32" fillId="0" borderId="4" applyNumberFormat="0" applyFill="0" applyAlignment="0" applyProtection="0"/>
    <xf numFmtId="0" fontId="21" fillId="3" borderId="0" applyNumberFormat="0" applyBorder="0" applyAlignment="0" applyProtection="0"/>
    <xf numFmtId="0" fontId="36" fillId="2" borderId="5" applyNumberFormat="0" applyAlignment="0" applyProtection="0"/>
    <xf numFmtId="0" fontId="34" fillId="2" borderId="1" applyNumberFormat="0" applyAlignment="0" applyProtection="0"/>
    <xf numFmtId="0" fontId="26" fillId="8" borderId="6" applyNumberFormat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24" fillId="9" borderId="0" applyNumberFormat="0" applyBorder="0" applyAlignment="0" applyProtection="0"/>
    <xf numFmtId="0" fontId="33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1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9" fillId="0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5" fillId="0" borderId="17" xfId="0" applyNumberFormat="1" applyFont="1" applyFill="1" applyBorder="1" applyAlignment="1">
      <alignment horizontal="center" vertical="center" textRotation="255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textRotation="255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textRotation="255" wrapText="1"/>
    </xf>
    <xf numFmtId="0" fontId="17" fillId="0" borderId="17" xfId="0" applyNumberFormat="1" applyFont="1" applyFill="1" applyBorder="1" applyAlignment="1">
      <alignment horizontal="center" vertical="center" textRotation="255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39" fillId="19" borderId="12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textRotation="255" wrapText="1"/>
    </xf>
    <xf numFmtId="0" fontId="5" fillId="0" borderId="16" xfId="0" applyNumberFormat="1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24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3" fillId="0" borderId="28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176" fontId="17" fillId="0" borderId="12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176" fontId="39" fillId="0" borderId="16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57" customWidth="1"/>
    <col min="2" max="2" width="5.75390625" style="58" customWidth="1"/>
    <col min="3" max="3" width="9.75390625" style="58" customWidth="1"/>
    <col min="4" max="4" width="18.75390625" style="58" customWidth="1"/>
    <col min="5" max="12" width="8.50390625" style="57" customWidth="1"/>
    <col min="13" max="13" width="86.625" style="57" customWidth="1"/>
    <col min="14" max="236" width="9.00390625" style="54" customWidth="1"/>
  </cols>
  <sheetData>
    <row r="1" spans="1:13" ht="34.5" customHeight="1">
      <c r="A1" s="60" t="s">
        <v>0</v>
      </c>
      <c r="B1" s="60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55" customFormat="1" ht="18" customHeight="1">
      <c r="A2" s="62" t="s">
        <v>2</v>
      </c>
      <c r="B2" s="63" t="s">
        <v>3</v>
      </c>
      <c r="C2" s="62"/>
      <c r="D2" s="62"/>
      <c r="E2" s="118" t="s">
        <v>4</v>
      </c>
      <c r="F2" s="66"/>
      <c r="G2" s="66"/>
      <c r="H2" s="66"/>
      <c r="I2" s="66"/>
      <c r="J2" s="66"/>
      <c r="K2" s="66"/>
      <c r="L2" s="66"/>
      <c r="M2" s="118" t="s">
        <v>5</v>
      </c>
    </row>
    <row r="3" spans="1:13" s="55" customFormat="1" ht="21" customHeight="1">
      <c r="A3" s="62"/>
      <c r="B3" s="63"/>
      <c r="C3" s="66"/>
      <c r="D3" s="66"/>
      <c r="E3" s="118">
        <v>2008</v>
      </c>
      <c r="F3" s="66">
        <v>2009</v>
      </c>
      <c r="G3" s="66">
        <v>2010</v>
      </c>
      <c r="H3" s="66">
        <v>2011</v>
      </c>
      <c r="I3" s="66">
        <v>2012</v>
      </c>
      <c r="J3" s="66">
        <v>2013</v>
      </c>
      <c r="K3" s="66">
        <v>2014</v>
      </c>
      <c r="L3" s="66">
        <v>2015</v>
      </c>
      <c r="M3" s="127"/>
    </row>
    <row r="4" spans="1:13" s="56" customFormat="1" ht="18" customHeight="1">
      <c r="A4" s="69" t="s">
        <v>6</v>
      </c>
      <c r="B4" s="70" t="s">
        <v>7</v>
      </c>
      <c r="C4" s="71" t="s">
        <v>8</v>
      </c>
      <c r="D4" s="71"/>
      <c r="E4" s="119" t="e">
        <f aca="true" t="shared" si="0" ref="E4:E19">K4*0.888</f>
        <v>#REF!</v>
      </c>
      <c r="F4" s="119" t="e">
        <f aca="true" t="shared" si="1" ref="F4:F19">K4*0.895</f>
        <v>#REF!</v>
      </c>
      <c r="G4" s="119" t="e">
        <f aca="true" t="shared" si="2" ref="G4:G19">K4*0.942</f>
        <v>#REF!</v>
      </c>
      <c r="H4" s="119" t="e">
        <f aca="true" t="shared" si="3" ref="H4:H19">K4*0.977</f>
        <v>#REF!</v>
      </c>
      <c r="I4" s="119" t="e">
        <f aca="true" t="shared" si="4" ref="I4:I19">K4*0.96</f>
        <v>#REF!</v>
      </c>
      <c r="J4" s="119" t="e">
        <f>K4*0.993</f>
        <v>#REF!</v>
      </c>
      <c r="K4" s="119" t="e">
        <f>#REF!*0.95</f>
        <v>#REF!</v>
      </c>
      <c r="L4" s="119" t="e">
        <f aca="true" t="shared" si="5" ref="L4:L19">K4*0.981</f>
        <v>#REF!</v>
      </c>
      <c r="M4" s="101" t="s">
        <v>9</v>
      </c>
    </row>
    <row r="5" spans="1:13" s="56" customFormat="1" ht="18" customHeight="1">
      <c r="A5" s="69"/>
      <c r="B5" s="70"/>
      <c r="C5" s="71" t="s">
        <v>10</v>
      </c>
      <c r="D5" s="71" t="s">
        <v>11</v>
      </c>
      <c r="E5" s="119" t="e">
        <f t="shared" si="0"/>
        <v>#REF!</v>
      </c>
      <c r="F5" s="119" t="e">
        <f t="shared" si="1"/>
        <v>#REF!</v>
      </c>
      <c r="G5" s="119" t="e">
        <f t="shared" si="2"/>
        <v>#REF!</v>
      </c>
      <c r="H5" s="119" t="e">
        <f t="shared" si="3"/>
        <v>#REF!</v>
      </c>
      <c r="I5" s="119" t="e">
        <f t="shared" si="4"/>
        <v>#REF!</v>
      </c>
      <c r="J5" s="119" t="e">
        <f aca="true" t="shared" si="6" ref="J5:J19">K5*0.993</f>
        <v>#REF!</v>
      </c>
      <c r="K5" s="119" t="e">
        <f>#REF!*0.95</f>
        <v>#REF!</v>
      </c>
      <c r="L5" s="119" t="e">
        <f t="shared" si="5"/>
        <v>#REF!</v>
      </c>
      <c r="M5" s="102"/>
    </row>
    <row r="6" spans="1:13" s="56" customFormat="1" ht="18" customHeight="1">
      <c r="A6" s="69"/>
      <c r="B6" s="70"/>
      <c r="C6" s="71"/>
      <c r="D6" s="71" t="s">
        <v>12</v>
      </c>
      <c r="E6" s="119" t="e">
        <f t="shared" si="0"/>
        <v>#REF!</v>
      </c>
      <c r="F6" s="119" t="e">
        <f t="shared" si="1"/>
        <v>#REF!</v>
      </c>
      <c r="G6" s="119" t="e">
        <f t="shared" si="2"/>
        <v>#REF!</v>
      </c>
      <c r="H6" s="119" t="e">
        <f t="shared" si="3"/>
        <v>#REF!</v>
      </c>
      <c r="I6" s="119" t="e">
        <f t="shared" si="4"/>
        <v>#REF!</v>
      </c>
      <c r="J6" s="119" t="e">
        <f t="shared" si="6"/>
        <v>#REF!</v>
      </c>
      <c r="K6" s="119" t="e">
        <f>#REF!*0.95</f>
        <v>#REF!</v>
      </c>
      <c r="L6" s="119" t="e">
        <f t="shared" si="5"/>
        <v>#REF!</v>
      </c>
      <c r="M6" s="102"/>
    </row>
    <row r="7" spans="1:13" s="56" customFormat="1" ht="18" customHeight="1">
      <c r="A7" s="69"/>
      <c r="B7" s="70"/>
      <c r="C7" s="71"/>
      <c r="D7" s="71" t="s">
        <v>13</v>
      </c>
      <c r="E7" s="119" t="e">
        <f t="shared" si="0"/>
        <v>#REF!</v>
      </c>
      <c r="F7" s="119" t="e">
        <f t="shared" si="1"/>
        <v>#REF!</v>
      </c>
      <c r="G7" s="119" t="e">
        <f t="shared" si="2"/>
        <v>#REF!</v>
      </c>
      <c r="H7" s="119" t="e">
        <f t="shared" si="3"/>
        <v>#REF!</v>
      </c>
      <c r="I7" s="119" t="e">
        <f t="shared" si="4"/>
        <v>#REF!</v>
      </c>
      <c r="J7" s="119" t="e">
        <f t="shared" si="6"/>
        <v>#REF!</v>
      </c>
      <c r="K7" s="119" t="e">
        <f>#REF!*0.95</f>
        <v>#REF!</v>
      </c>
      <c r="L7" s="119" t="e">
        <f t="shared" si="5"/>
        <v>#REF!</v>
      </c>
      <c r="M7" s="102"/>
    </row>
    <row r="8" spans="1:13" s="56" customFormat="1" ht="18" customHeight="1">
      <c r="A8" s="69"/>
      <c r="B8" s="74" t="s">
        <v>14</v>
      </c>
      <c r="C8" s="75" t="s">
        <v>15</v>
      </c>
      <c r="D8" s="75"/>
      <c r="E8" s="119" t="e">
        <f t="shared" si="0"/>
        <v>#REF!</v>
      </c>
      <c r="F8" s="119" t="e">
        <f t="shared" si="1"/>
        <v>#REF!</v>
      </c>
      <c r="G8" s="119" t="e">
        <f t="shared" si="2"/>
        <v>#REF!</v>
      </c>
      <c r="H8" s="119" t="e">
        <f t="shared" si="3"/>
        <v>#REF!</v>
      </c>
      <c r="I8" s="119" t="e">
        <f t="shared" si="4"/>
        <v>#REF!</v>
      </c>
      <c r="J8" s="119" t="e">
        <f t="shared" si="6"/>
        <v>#REF!</v>
      </c>
      <c r="K8" s="119" t="e">
        <f>#REF!*0.95</f>
        <v>#REF!</v>
      </c>
      <c r="L8" s="119" t="e">
        <f t="shared" si="5"/>
        <v>#REF!</v>
      </c>
      <c r="M8" s="103" t="s">
        <v>16</v>
      </c>
    </row>
    <row r="9" spans="1:13" s="56" customFormat="1" ht="18" customHeight="1">
      <c r="A9" s="69"/>
      <c r="B9" s="74"/>
      <c r="C9" s="71" t="s">
        <v>17</v>
      </c>
      <c r="D9" s="71"/>
      <c r="E9" s="119" t="e">
        <f t="shared" si="0"/>
        <v>#REF!</v>
      </c>
      <c r="F9" s="119" t="e">
        <f t="shared" si="1"/>
        <v>#REF!</v>
      </c>
      <c r="G9" s="119" t="e">
        <f t="shared" si="2"/>
        <v>#REF!</v>
      </c>
      <c r="H9" s="119" t="e">
        <f t="shared" si="3"/>
        <v>#REF!</v>
      </c>
      <c r="I9" s="119" t="e">
        <f t="shared" si="4"/>
        <v>#REF!</v>
      </c>
      <c r="J9" s="119" t="e">
        <f t="shared" si="6"/>
        <v>#REF!</v>
      </c>
      <c r="K9" s="119" t="e">
        <f>#REF!*0.95</f>
        <v>#REF!</v>
      </c>
      <c r="L9" s="119" t="e">
        <f t="shared" si="5"/>
        <v>#REF!</v>
      </c>
      <c r="M9" s="104"/>
    </row>
    <row r="10" spans="1:13" s="56" customFormat="1" ht="18" customHeight="1">
      <c r="A10" s="69"/>
      <c r="B10" s="74"/>
      <c r="C10" s="77" t="s">
        <v>18</v>
      </c>
      <c r="D10" s="77"/>
      <c r="E10" s="119" t="e">
        <f t="shared" si="0"/>
        <v>#REF!</v>
      </c>
      <c r="F10" s="119" t="e">
        <f t="shared" si="1"/>
        <v>#REF!</v>
      </c>
      <c r="G10" s="119" t="e">
        <f t="shared" si="2"/>
        <v>#REF!</v>
      </c>
      <c r="H10" s="119" t="e">
        <f t="shared" si="3"/>
        <v>#REF!</v>
      </c>
      <c r="I10" s="119" t="e">
        <f t="shared" si="4"/>
        <v>#REF!</v>
      </c>
      <c r="J10" s="119" t="e">
        <f t="shared" si="6"/>
        <v>#REF!</v>
      </c>
      <c r="K10" s="119" t="e">
        <f>#REF!*0.95</f>
        <v>#REF!</v>
      </c>
      <c r="L10" s="119" t="e">
        <f t="shared" si="5"/>
        <v>#REF!</v>
      </c>
      <c r="M10" s="104"/>
    </row>
    <row r="11" spans="1:13" s="56" customFormat="1" ht="18" customHeight="1">
      <c r="A11" s="69"/>
      <c r="B11" s="70"/>
      <c r="C11" s="71" t="s">
        <v>19</v>
      </c>
      <c r="D11" s="71"/>
      <c r="E11" s="119" t="e">
        <f t="shared" si="0"/>
        <v>#REF!</v>
      </c>
      <c r="F11" s="119" t="e">
        <f t="shared" si="1"/>
        <v>#REF!</v>
      </c>
      <c r="G11" s="119" t="e">
        <f t="shared" si="2"/>
        <v>#REF!</v>
      </c>
      <c r="H11" s="119" t="e">
        <f t="shared" si="3"/>
        <v>#REF!</v>
      </c>
      <c r="I11" s="119" t="e">
        <f t="shared" si="4"/>
        <v>#REF!</v>
      </c>
      <c r="J11" s="119" t="e">
        <f t="shared" si="6"/>
        <v>#REF!</v>
      </c>
      <c r="K11" s="119" t="e">
        <f>#REF!*0.95</f>
        <v>#REF!</v>
      </c>
      <c r="L11" s="119" t="e">
        <f t="shared" si="5"/>
        <v>#REF!</v>
      </c>
      <c r="M11" s="105" t="s">
        <v>20</v>
      </c>
    </row>
    <row r="12" spans="1:13" s="56" customFormat="1" ht="18" customHeight="1">
      <c r="A12" s="69"/>
      <c r="B12" s="79" t="s">
        <v>21</v>
      </c>
      <c r="C12" s="75" t="s">
        <v>22</v>
      </c>
      <c r="D12" s="75" t="s">
        <v>23</v>
      </c>
      <c r="E12" s="119" t="e">
        <f t="shared" si="0"/>
        <v>#REF!</v>
      </c>
      <c r="F12" s="119" t="e">
        <f t="shared" si="1"/>
        <v>#REF!</v>
      </c>
      <c r="G12" s="119" t="e">
        <f t="shared" si="2"/>
        <v>#REF!</v>
      </c>
      <c r="H12" s="119" t="e">
        <f t="shared" si="3"/>
        <v>#REF!</v>
      </c>
      <c r="I12" s="119" t="e">
        <f t="shared" si="4"/>
        <v>#REF!</v>
      </c>
      <c r="J12" s="119" t="e">
        <f t="shared" si="6"/>
        <v>#REF!</v>
      </c>
      <c r="K12" s="119" t="e">
        <f>#REF!*0.95</f>
        <v>#REF!</v>
      </c>
      <c r="L12" s="119" t="e">
        <f t="shared" si="5"/>
        <v>#REF!</v>
      </c>
      <c r="M12" s="112" t="s">
        <v>24</v>
      </c>
    </row>
    <row r="13" spans="1:13" s="56" customFormat="1" ht="18" customHeight="1">
      <c r="A13" s="69"/>
      <c r="B13" s="79"/>
      <c r="C13" s="71"/>
      <c r="D13" s="71" t="s">
        <v>25</v>
      </c>
      <c r="E13" s="119" t="e">
        <f t="shared" si="0"/>
        <v>#REF!</v>
      </c>
      <c r="F13" s="119" t="e">
        <f t="shared" si="1"/>
        <v>#REF!</v>
      </c>
      <c r="G13" s="119" t="e">
        <f t="shared" si="2"/>
        <v>#REF!</v>
      </c>
      <c r="H13" s="119" t="e">
        <f t="shared" si="3"/>
        <v>#REF!</v>
      </c>
      <c r="I13" s="119" t="e">
        <f t="shared" si="4"/>
        <v>#REF!</v>
      </c>
      <c r="J13" s="119" t="e">
        <f t="shared" si="6"/>
        <v>#REF!</v>
      </c>
      <c r="K13" s="119" t="e">
        <f>#REF!*0.95</f>
        <v>#REF!</v>
      </c>
      <c r="L13" s="119" t="e">
        <f t="shared" si="5"/>
        <v>#REF!</v>
      </c>
      <c r="M13" s="113"/>
    </row>
    <row r="14" spans="1:13" s="56" customFormat="1" ht="18" customHeight="1">
      <c r="A14" s="69"/>
      <c r="B14" s="79"/>
      <c r="C14" s="71" t="s">
        <v>26</v>
      </c>
      <c r="D14" s="71"/>
      <c r="E14" s="119" t="e">
        <f t="shared" si="0"/>
        <v>#REF!</v>
      </c>
      <c r="F14" s="119" t="e">
        <f t="shared" si="1"/>
        <v>#REF!</v>
      </c>
      <c r="G14" s="119" t="e">
        <f t="shared" si="2"/>
        <v>#REF!</v>
      </c>
      <c r="H14" s="119" t="e">
        <f t="shared" si="3"/>
        <v>#REF!</v>
      </c>
      <c r="I14" s="119" t="e">
        <f t="shared" si="4"/>
        <v>#REF!</v>
      </c>
      <c r="J14" s="119" t="e">
        <f t="shared" si="6"/>
        <v>#REF!</v>
      </c>
      <c r="K14" s="119" t="e">
        <f>#REF!*0.95</f>
        <v>#REF!</v>
      </c>
      <c r="L14" s="119" t="e">
        <f t="shared" si="5"/>
        <v>#REF!</v>
      </c>
      <c r="M14" s="113"/>
    </row>
    <row r="15" spans="1:13" s="56" customFormat="1" ht="18" customHeight="1">
      <c r="A15" s="69"/>
      <c r="B15" s="79"/>
      <c r="C15" s="71" t="s">
        <v>27</v>
      </c>
      <c r="D15" s="71"/>
      <c r="E15" s="119" t="e">
        <f t="shared" si="0"/>
        <v>#REF!</v>
      </c>
      <c r="F15" s="119" t="e">
        <f t="shared" si="1"/>
        <v>#REF!</v>
      </c>
      <c r="G15" s="119" t="e">
        <f t="shared" si="2"/>
        <v>#REF!</v>
      </c>
      <c r="H15" s="119" t="e">
        <f t="shared" si="3"/>
        <v>#REF!</v>
      </c>
      <c r="I15" s="119" t="e">
        <f t="shared" si="4"/>
        <v>#REF!</v>
      </c>
      <c r="J15" s="119" t="e">
        <f t="shared" si="6"/>
        <v>#REF!</v>
      </c>
      <c r="K15" s="119" t="e">
        <f>#REF!*0.95</f>
        <v>#REF!</v>
      </c>
      <c r="L15" s="119" t="e">
        <f t="shared" si="5"/>
        <v>#REF!</v>
      </c>
      <c r="M15" s="113"/>
    </row>
    <row r="16" spans="1:13" s="56" customFormat="1" ht="18" customHeight="1">
      <c r="A16" s="69"/>
      <c r="B16" s="79"/>
      <c r="C16" s="71" t="s">
        <v>28</v>
      </c>
      <c r="D16" s="71" t="s">
        <v>29</v>
      </c>
      <c r="E16" s="119" t="e">
        <f t="shared" si="0"/>
        <v>#REF!</v>
      </c>
      <c r="F16" s="119" t="e">
        <f t="shared" si="1"/>
        <v>#REF!</v>
      </c>
      <c r="G16" s="119" t="e">
        <f t="shared" si="2"/>
        <v>#REF!</v>
      </c>
      <c r="H16" s="119" t="e">
        <f t="shared" si="3"/>
        <v>#REF!</v>
      </c>
      <c r="I16" s="119" t="e">
        <f t="shared" si="4"/>
        <v>#REF!</v>
      </c>
      <c r="J16" s="119" t="e">
        <f t="shared" si="6"/>
        <v>#REF!</v>
      </c>
      <c r="K16" s="119" t="e">
        <f>#REF!*0.95</f>
        <v>#REF!</v>
      </c>
      <c r="L16" s="119" t="e">
        <f t="shared" si="5"/>
        <v>#REF!</v>
      </c>
      <c r="M16" s="113"/>
    </row>
    <row r="17" spans="1:13" s="56" customFormat="1" ht="18" customHeight="1">
      <c r="A17" s="69"/>
      <c r="B17" s="79"/>
      <c r="C17" s="71"/>
      <c r="D17" s="71" t="s">
        <v>30</v>
      </c>
      <c r="E17" s="120" t="e">
        <f t="shared" si="0"/>
        <v>#REF!</v>
      </c>
      <c r="F17" s="120" t="e">
        <f t="shared" si="1"/>
        <v>#REF!</v>
      </c>
      <c r="G17" s="120" t="e">
        <f t="shared" si="2"/>
        <v>#REF!</v>
      </c>
      <c r="H17" s="120" t="e">
        <f t="shared" si="3"/>
        <v>#REF!</v>
      </c>
      <c r="I17" s="120" t="e">
        <f t="shared" si="4"/>
        <v>#REF!</v>
      </c>
      <c r="J17" s="120" t="e">
        <f t="shared" si="6"/>
        <v>#REF!</v>
      </c>
      <c r="K17" s="120" t="e">
        <f>#REF!*0.95</f>
        <v>#REF!</v>
      </c>
      <c r="L17" s="120" t="e">
        <f t="shared" si="5"/>
        <v>#REF!</v>
      </c>
      <c r="M17" s="113"/>
    </row>
    <row r="18" spans="1:13" s="56" customFormat="1" ht="18" customHeight="1">
      <c r="A18" s="69"/>
      <c r="B18" s="79"/>
      <c r="C18" s="71"/>
      <c r="D18" s="71" t="s">
        <v>31</v>
      </c>
      <c r="E18" s="120" t="e">
        <f t="shared" si="0"/>
        <v>#REF!</v>
      </c>
      <c r="F18" s="120" t="e">
        <f t="shared" si="1"/>
        <v>#REF!</v>
      </c>
      <c r="G18" s="120" t="e">
        <f t="shared" si="2"/>
        <v>#REF!</v>
      </c>
      <c r="H18" s="120" t="e">
        <f t="shared" si="3"/>
        <v>#REF!</v>
      </c>
      <c r="I18" s="120" t="e">
        <f t="shared" si="4"/>
        <v>#REF!</v>
      </c>
      <c r="J18" s="120" t="e">
        <f t="shared" si="6"/>
        <v>#REF!</v>
      </c>
      <c r="K18" s="120" t="e">
        <f>#REF!*0.95</f>
        <v>#REF!</v>
      </c>
      <c r="L18" s="120" t="e">
        <f t="shared" si="5"/>
        <v>#REF!</v>
      </c>
      <c r="M18" s="113"/>
    </row>
    <row r="19" spans="1:13" s="56" customFormat="1" ht="18" customHeight="1">
      <c r="A19" s="69"/>
      <c r="B19" s="79"/>
      <c r="C19" s="71"/>
      <c r="D19" s="71" t="s">
        <v>32</v>
      </c>
      <c r="E19" s="121" t="e">
        <f t="shared" si="0"/>
        <v>#REF!</v>
      </c>
      <c r="F19" s="121" t="e">
        <f t="shared" si="1"/>
        <v>#REF!</v>
      </c>
      <c r="G19" s="121" t="e">
        <f t="shared" si="2"/>
        <v>#REF!</v>
      </c>
      <c r="H19" s="121" t="e">
        <f t="shared" si="3"/>
        <v>#REF!</v>
      </c>
      <c r="I19" s="121" t="e">
        <f t="shared" si="4"/>
        <v>#REF!</v>
      </c>
      <c r="J19" s="121" t="e">
        <f t="shared" si="6"/>
        <v>#REF!</v>
      </c>
      <c r="K19" s="121" t="e">
        <f>#REF!*0.95</f>
        <v>#REF!</v>
      </c>
      <c r="L19" s="121" t="e">
        <f t="shared" si="5"/>
        <v>#REF!</v>
      </c>
      <c r="M19" s="113"/>
    </row>
    <row r="20" spans="1:13" s="56" customFormat="1" ht="18" customHeight="1">
      <c r="A20" s="69"/>
      <c r="B20" s="79"/>
      <c r="C20" s="71"/>
      <c r="D20" s="84" t="s">
        <v>33</v>
      </c>
      <c r="E20" s="120" t="e">
        <f aca="true" t="shared" si="7" ref="E20:E38">K20*0.888</f>
        <v>#REF!</v>
      </c>
      <c r="F20" s="120" t="e">
        <f aca="true" t="shared" si="8" ref="F20:F38">K20*0.895</f>
        <v>#REF!</v>
      </c>
      <c r="G20" s="120" t="e">
        <f aca="true" t="shared" si="9" ref="G20:G38">K20*0.942</f>
        <v>#REF!</v>
      </c>
      <c r="H20" s="120" t="e">
        <f aca="true" t="shared" si="10" ref="H20:H38">K20*0.977</f>
        <v>#REF!</v>
      </c>
      <c r="I20" s="120" t="e">
        <f aca="true" t="shared" si="11" ref="I20:I38">K20*0.96</f>
        <v>#REF!</v>
      </c>
      <c r="J20" s="120" t="e">
        <f aca="true" t="shared" si="12" ref="J20:J27">K20*0.993</f>
        <v>#REF!</v>
      </c>
      <c r="K20" s="120" t="e">
        <f>#REF!*0.95</f>
        <v>#REF!</v>
      </c>
      <c r="L20" s="120" t="e">
        <f aca="true" t="shared" si="13" ref="L20:L38">K20*0.981</f>
        <v>#REF!</v>
      </c>
      <c r="M20" s="113"/>
    </row>
    <row r="21" spans="1:13" s="56" customFormat="1" ht="18" customHeight="1">
      <c r="A21" s="69"/>
      <c r="B21" s="79"/>
      <c r="C21" s="71"/>
      <c r="D21" s="84" t="s">
        <v>34</v>
      </c>
      <c r="E21" s="119" t="e">
        <f t="shared" si="7"/>
        <v>#REF!</v>
      </c>
      <c r="F21" s="119" t="e">
        <f t="shared" si="8"/>
        <v>#REF!</v>
      </c>
      <c r="G21" s="119" t="e">
        <f t="shared" si="9"/>
        <v>#REF!</v>
      </c>
      <c r="H21" s="119" t="e">
        <f t="shared" si="10"/>
        <v>#REF!</v>
      </c>
      <c r="I21" s="119" t="e">
        <f t="shared" si="11"/>
        <v>#REF!</v>
      </c>
      <c r="J21" s="119" t="e">
        <f t="shared" si="12"/>
        <v>#REF!</v>
      </c>
      <c r="K21" s="119" t="e">
        <f>#REF!*0.95</f>
        <v>#REF!</v>
      </c>
      <c r="L21" s="119" t="e">
        <f t="shared" si="13"/>
        <v>#REF!</v>
      </c>
      <c r="M21" s="113"/>
    </row>
    <row r="22" spans="1:13" s="56" customFormat="1" ht="18" customHeight="1">
      <c r="A22" s="69"/>
      <c r="B22" s="79"/>
      <c r="C22" s="71" t="s">
        <v>35</v>
      </c>
      <c r="D22" s="71" t="s">
        <v>29</v>
      </c>
      <c r="E22" s="119" t="e">
        <f t="shared" si="7"/>
        <v>#REF!</v>
      </c>
      <c r="F22" s="119" t="e">
        <f t="shared" si="8"/>
        <v>#REF!</v>
      </c>
      <c r="G22" s="119" t="e">
        <f t="shared" si="9"/>
        <v>#REF!</v>
      </c>
      <c r="H22" s="119" t="e">
        <f t="shared" si="10"/>
        <v>#REF!</v>
      </c>
      <c r="I22" s="119" t="e">
        <f t="shared" si="11"/>
        <v>#REF!</v>
      </c>
      <c r="J22" s="119" t="e">
        <f t="shared" si="12"/>
        <v>#REF!</v>
      </c>
      <c r="K22" s="119" t="e">
        <f>#REF!*0.95</f>
        <v>#REF!</v>
      </c>
      <c r="L22" s="119" t="e">
        <f t="shared" si="13"/>
        <v>#REF!</v>
      </c>
      <c r="M22" s="101" t="s">
        <v>36</v>
      </c>
    </row>
    <row r="23" spans="1:13" s="56" customFormat="1" ht="18" customHeight="1">
      <c r="A23" s="69"/>
      <c r="B23" s="79"/>
      <c r="C23" s="71"/>
      <c r="D23" s="71" t="s">
        <v>37</v>
      </c>
      <c r="E23" s="120" t="e">
        <f t="shared" si="7"/>
        <v>#REF!</v>
      </c>
      <c r="F23" s="120" t="e">
        <f t="shared" si="8"/>
        <v>#REF!</v>
      </c>
      <c r="G23" s="120" t="e">
        <f t="shared" si="9"/>
        <v>#REF!</v>
      </c>
      <c r="H23" s="120" t="e">
        <f t="shared" si="10"/>
        <v>#REF!</v>
      </c>
      <c r="I23" s="120" t="e">
        <f t="shared" si="11"/>
        <v>#REF!</v>
      </c>
      <c r="J23" s="120" t="e">
        <f t="shared" si="12"/>
        <v>#REF!</v>
      </c>
      <c r="K23" s="120" t="e">
        <f>#REF!*0.95</f>
        <v>#REF!</v>
      </c>
      <c r="L23" s="120" t="e">
        <f t="shared" si="13"/>
        <v>#REF!</v>
      </c>
      <c r="M23" s="102"/>
    </row>
    <row r="24" spans="1:13" s="56" customFormat="1" ht="18" customHeight="1">
      <c r="A24" s="69"/>
      <c r="B24" s="79"/>
      <c r="C24" s="71"/>
      <c r="D24" s="71" t="s">
        <v>38</v>
      </c>
      <c r="E24" s="120" t="e">
        <f t="shared" si="7"/>
        <v>#REF!</v>
      </c>
      <c r="F24" s="120" t="e">
        <f t="shared" si="8"/>
        <v>#REF!</v>
      </c>
      <c r="G24" s="120" t="e">
        <f t="shared" si="9"/>
        <v>#REF!</v>
      </c>
      <c r="H24" s="120" t="e">
        <f t="shared" si="10"/>
        <v>#REF!</v>
      </c>
      <c r="I24" s="120" t="e">
        <f t="shared" si="11"/>
        <v>#REF!</v>
      </c>
      <c r="J24" s="120" t="e">
        <f t="shared" si="12"/>
        <v>#REF!</v>
      </c>
      <c r="K24" s="120" t="e">
        <f>#REF!*0.95</f>
        <v>#REF!</v>
      </c>
      <c r="L24" s="120" t="e">
        <f t="shared" si="13"/>
        <v>#REF!</v>
      </c>
      <c r="M24" s="102"/>
    </row>
    <row r="25" spans="1:13" s="56" customFormat="1" ht="18" customHeight="1">
      <c r="A25" s="69"/>
      <c r="B25" s="79"/>
      <c r="C25" s="71"/>
      <c r="D25" s="98" t="s">
        <v>39</v>
      </c>
      <c r="E25" s="120" t="e">
        <f t="shared" si="7"/>
        <v>#REF!</v>
      </c>
      <c r="F25" s="120" t="e">
        <f t="shared" si="8"/>
        <v>#REF!</v>
      </c>
      <c r="G25" s="120" t="e">
        <f t="shared" si="9"/>
        <v>#REF!</v>
      </c>
      <c r="H25" s="120" t="e">
        <f t="shared" si="10"/>
        <v>#REF!</v>
      </c>
      <c r="I25" s="120" t="e">
        <f t="shared" si="11"/>
        <v>#REF!</v>
      </c>
      <c r="J25" s="120" t="e">
        <f t="shared" si="12"/>
        <v>#REF!</v>
      </c>
      <c r="K25" s="120" t="e">
        <f>#REF!*0.95</f>
        <v>#REF!</v>
      </c>
      <c r="L25" s="120" t="e">
        <f t="shared" si="13"/>
        <v>#REF!</v>
      </c>
      <c r="M25" s="102"/>
    </row>
    <row r="26" spans="1:13" s="56" customFormat="1" ht="18" customHeight="1">
      <c r="A26" s="69"/>
      <c r="B26" s="79"/>
      <c r="C26" s="71"/>
      <c r="D26" s="84" t="s">
        <v>34</v>
      </c>
      <c r="E26" s="119" t="e">
        <f t="shared" si="7"/>
        <v>#REF!</v>
      </c>
      <c r="F26" s="119" t="e">
        <f t="shared" si="8"/>
        <v>#REF!</v>
      </c>
      <c r="G26" s="119" t="e">
        <f t="shared" si="9"/>
        <v>#REF!</v>
      </c>
      <c r="H26" s="119" t="e">
        <f t="shared" si="10"/>
        <v>#REF!</v>
      </c>
      <c r="I26" s="119" t="e">
        <f t="shared" si="11"/>
        <v>#REF!</v>
      </c>
      <c r="J26" s="119" t="e">
        <f t="shared" si="12"/>
        <v>#REF!</v>
      </c>
      <c r="K26" s="119" t="e">
        <f>#REF!*0.95</f>
        <v>#REF!</v>
      </c>
      <c r="L26" s="119" t="e">
        <f t="shared" si="13"/>
        <v>#REF!</v>
      </c>
      <c r="M26" s="102"/>
    </row>
    <row r="27" spans="1:13" s="56" customFormat="1" ht="63.75" customHeight="1">
      <c r="A27" s="69"/>
      <c r="B27" s="74" t="s">
        <v>40</v>
      </c>
      <c r="C27" s="122" t="s">
        <v>41</v>
      </c>
      <c r="D27" s="123"/>
      <c r="E27" s="119">
        <f t="shared" si="7"/>
        <v>710.4</v>
      </c>
      <c r="F27" s="119">
        <f t="shared" si="8"/>
        <v>716</v>
      </c>
      <c r="G27" s="119">
        <f t="shared" si="9"/>
        <v>753.5999999999999</v>
      </c>
      <c r="H27" s="119">
        <f t="shared" si="10"/>
        <v>781.6</v>
      </c>
      <c r="I27" s="119">
        <f t="shared" si="11"/>
        <v>768</v>
      </c>
      <c r="J27" s="119">
        <f t="shared" si="12"/>
        <v>794.4</v>
      </c>
      <c r="K27" s="128">
        <v>800</v>
      </c>
      <c r="L27" s="119">
        <f t="shared" si="13"/>
        <v>784.8</v>
      </c>
      <c r="M27" s="129" t="s">
        <v>42</v>
      </c>
    </row>
    <row r="28" spans="1:13" s="56" customFormat="1" ht="18" customHeight="1">
      <c r="A28" s="69"/>
      <c r="B28" s="74"/>
      <c r="C28" s="77" t="s">
        <v>43</v>
      </c>
      <c r="D28" s="72" t="s">
        <v>44</v>
      </c>
      <c r="E28" s="119" t="e">
        <f t="shared" si="7"/>
        <v>#REF!</v>
      </c>
      <c r="F28" s="119" t="e">
        <f t="shared" si="8"/>
        <v>#REF!</v>
      </c>
      <c r="G28" s="119" t="e">
        <f t="shared" si="9"/>
        <v>#REF!</v>
      </c>
      <c r="H28" s="119" t="e">
        <f t="shared" si="10"/>
        <v>#REF!</v>
      </c>
      <c r="I28" s="119" t="e">
        <f t="shared" si="11"/>
        <v>#REF!</v>
      </c>
      <c r="J28" s="119" t="e">
        <f aca="true" t="shared" si="14" ref="J28:J38">K28*0.993</f>
        <v>#REF!</v>
      </c>
      <c r="K28" s="119" t="e">
        <f>#REF!*0.95</f>
        <v>#REF!</v>
      </c>
      <c r="L28" s="119" t="e">
        <f t="shared" si="13"/>
        <v>#REF!</v>
      </c>
      <c r="M28" s="102" t="s">
        <v>45</v>
      </c>
    </row>
    <row r="29" spans="1:13" s="56" customFormat="1" ht="18" customHeight="1">
      <c r="A29" s="69"/>
      <c r="B29" s="87"/>
      <c r="C29" s="86"/>
      <c r="D29" s="77" t="s">
        <v>46</v>
      </c>
      <c r="E29" s="119" t="e">
        <f t="shared" si="7"/>
        <v>#REF!</v>
      </c>
      <c r="F29" s="119" t="e">
        <f t="shared" si="8"/>
        <v>#REF!</v>
      </c>
      <c r="G29" s="119" t="e">
        <f t="shared" si="9"/>
        <v>#REF!</v>
      </c>
      <c r="H29" s="119" t="e">
        <f t="shared" si="10"/>
        <v>#REF!</v>
      </c>
      <c r="I29" s="119" t="e">
        <f t="shared" si="11"/>
        <v>#REF!</v>
      </c>
      <c r="J29" s="119" t="e">
        <f t="shared" si="14"/>
        <v>#REF!</v>
      </c>
      <c r="K29" s="119" t="e">
        <f>#REF!*0.95</f>
        <v>#REF!</v>
      </c>
      <c r="L29" s="119" t="e">
        <f t="shared" si="13"/>
        <v>#REF!</v>
      </c>
      <c r="M29" s="111"/>
    </row>
    <row r="30" spans="1:13" s="56" customFormat="1" ht="21.75" customHeight="1">
      <c r="A30" s="88"/>
      <c r="B30" s="89" t="s">
        <v>47</v>
      </c>
      <c r="C30" s="89"/>
      <c r="D30" s="89"/>
      <c r="E30" s="119" t="e">
        <f t="shared" si="7"/>
        <v>#REF!</v>
      </c>
      <c r="F30" s="119" t="e">
        <f t="shared" si="8"/>
        <v>#REF!</v>
      </c>
      <c r="G30" s="119" t="e">
        <f t="shared" si="9"/>
        <v>#REF!</v>
      </c>
      <c r="H30" s="119" t="e">
        <f t="shared" si="10"/>
        <v>#REF!</v>
      </c>
      <c r="I30" s="119" t="e">
        <f t="shared" si="11"/>
        <v>#REF!</v>
      </c>
      <c r="J30" s="119" t="e">
        <f t="shared" si="14"/>
        <v>#REF!</v>
      </c>
      <c r="K30" s="119" t="e">
        <f>#REF!*0.95</f>
        <v>#REF!</v>
      </c>
      <c r="L30" s="119" t="e">
        <f t="shared" si="13"/>
        <v>#REF!</v>
      </c>
      <c r="M30" s="102" t="s">
        <v>48</v>
      </c>
    </row>
    <row r="31" spans="1:13" s="56" customFormat="1" ht="18.75" customHeight="1">
      <c r="A31" s="69" t="s">
        <v>49</v>
      </c>
      <c r="B31" s="91" t="s">
        <v>50</v>
      </c>
      <c r="C31" s="92" t="s">
        <v>51</v>
      </c>
      <c r="D31" s="94" t="s">
        <v>52</v>
      </c>
      <c r="E31" s="119" t="e">
        <f t="shared" si="7"/>
        <v>#REF!</v>
      </c>
      <c r="F31" s="119" t="e">
        <f t="shared" si="8"/>
        <v>#REF!</v>
      </c>
      <c r="G31" s="119" t="e">
        <f t="shared" si="9"/>
        <v>#REF!</v>
      </c>
      <c r="H31" s="119" t="e">
        <f t="shared" si="10"/>
        <v>#REF!</v>
      </c>
      <c r="I31" s="119" t="e">
        <f t="shared" si="11"/>
        <v>#REF!</v>
      </c>
      <c r="J31" s="119" t="e">
        <f t="shared" si="14"/>
        <v>#REF!</v>
      </c>
      <c r="K31" s="119" t="e">
        <f>#REF!*0.95</f>
        <v>#REF!</v>
      </c>
      <c r="L31" s="119" t="e">
        <f t="shared" si="13"/>
        <v>#REF!</v>
      </c>
      <c r="M31" s="112" t="s">
        <v>53</v>
      </c>
    </row>
    <row r="32" spans="1:13" s="56" customFormat="1" ht="18.75" customHeight="1">
      <c r="A32" s="69"/>
      <c r="B32" s="91"/>
      <c r="C32" s="94"/>
      <c r="D32" s="94" t="s">
        <v>54</v>
      </c>
      <c r="E32" s="119" t="e">
        <f t="shared" si="7"/>
        <v>#REF!</v>
      </c>
      <c r="F32" s="119" t="e">
        <f t="shared" si="8"/>
        <v>#REF!</v>
      </c>
      <c r="G32" s="119" t="e">
        <f t="shared" si="9"/>
        <v>#REF!</v>
      </c>
      <c r="H32" s="119" t="e">
        <f t="shared" si="10"/>
        <v>#REF!</v>
      </c>
      <c r="I32" s="119" t="e">
        <f t="shared" si="11"/>
        <v>#REF!</v>
      </c>
      <c r="J32" s="119" t="e">
        <f t="shared" si="14"/>
        <v>#REF!</v>
      </c>
      <c r="K32" s="119" t="e">
        <f>#REF!*0.95</f>
        <v>#REF!</v>
      </c>
      <c r="L32" s="119" t="e">
        <f t="shared" si="13"/>
        <v>#REF!</v>
      </c>
      <c r="M32" s="113"/>
    </row>
    <row r="33" spans="1:13" s="56" customFormat="1" ht="18.75" customHeight="1">
      <c r="A33" s="69"/>
      <c r="B33" s="70"/>
      <c r="C33" s="95" t="s">
        <v>55</v>
      </c>
      <c r="D33" s="95"/>
      <c r="E33" s="119" t="e">
        <f t="shared" si="7"/>
        <v>#REF!</v>
      </c>
      <c r="F33" s="119" t="e">
        <f t="shared" si="8"/>
        <v>#REF!</v>
      </c>
      <c r="G33" s="119" t="e">
        <f t="shared" si="9"/>
        <v>#REF!</v>
      </c>
      <c r="H33" s="119" t="e">
        <f t="shared" si="10"/>
        <v>#REF!</v>
      </c>
      <c r="I33" s="119" t="e">
        <f t="shared" si="11"/>
        <v>#REF!</v>
      </c>
      <c r="J33" s="119" t="e">
        <f t="shared" si="14"/>
        <v>#REF!</v>
      </c>
      <c r="K33" s="119" t="e">
        <f>#REF!*0.95</f>
        <v>#REF!</v>
      </c>
      <c r="L33" s="119" t="e">
        <f t="shared" si="13"/>
        <v>#REF!</v>
      </c>
      <c r="M33" s="113"/>
    </row>
    <row r="34" spans="1:13" s="56" customFormat="1" ht="18.75" customHeight="1">
      <c r="A34" s="69"/>
      <c r="B34" s="70"/>
      <c r="C34" s="84" t="s">
        <v>56</v>
      </c>
      <c r="D34" s="84"/>
      <c r="E34" s="119" t="e">
        <f t="shared" si="7"/>
        <v>#REF!</v>
      </c>
      <c r="F34" s="119" t="e">
        <f t="shared" si="8"/>
        <v>#REF!</v>
      </c>
      <c r="G34" s="119" t="e">
        <f t="shared" si="9"/>
        <v>#REF!</v>
      </c>
      <c r="H34" s="119" t="e">
        <f t="shared" si="10"/>
        <v>#REF!</v>
      </c>
      <c r="I34" s="119" t="e">
        <f t="shared" si="11"/>
        <v>#REF!</v>
      </c>
      <c r="J34" s="119" t="e">
        <f t="shared" si="14"/>
        <v>#REF!</v>
      </c>
      <c r="K34" s="119" t="e">
        <f>#REF!*0.95</f>
        <v>#REF!</v>
      </c>
      <c r="L34" s="119" t="e">
        <f t="shared" si="13"/>
        <v>#REF!</v>
      </c>
      <c r="M34" s="114"/>
    </row>
    <row r="35" spans="1:13" s="56" customFormat="1" ht="27" customHeight="1">
      <c r="A35" s="69"/>
      <c r="B35" s="70"/>
      <c r="C35" s="124" t="s">
        <v>57</v>
      </c>
      <c r="D35" s="82"/>
      <c r="E35" s="119">
        <f t="shared" si="7"/>
        <v>79.92</v>
      </c>
      <c r="F35" s="119">
        <f t="shared" si="8"/>
        <v>80.55</v>
      </c>
      <c r="G35" s="119">
        <f t="shared" si="9"/>
        <v>84.78</v>
      </c>
      <c r="H35" s="119">
        <f t="shared" si="10"/>
        <v>87.92999999999999</v>
      </c>
      <c r="I35" s="119">
        <f t="shared" si="11"/>
        <v>86.39999999999999</v>
      </c>
      <c r="J35" s="119">
        <f t="shared" si="14"/>
        <v>89.37</v>
      </c>
      <c r="K35" s="121">
        <v>90</v>
      </c>
      <c r="L35" s="119">
        <f t="shared" si="13"/>
        <v>88.28999999999999</v>
      </c>
      <c r="M35" s="115" t="s">
        <v>58</v>
      </c>
    </row>
    <row r="36" spans="1:13" s="56" customFormat="1" ht="19.5" customHeight="1">
      <c r="A36" s="69"/>
      <c r="B36" s="80" t="s">
        <v>59</v>
      </c>
      <c r="C36" s="125" t="s">
        <v>60</v>
      </c>
      <c r="D36" s="71" t="s">
        <v>61</v>
      </c>
      <c r="E36" s="119" t="e">
        <f t="shared" si="7"/>
        <v>#REF!</v>
      </c>
      <c r="F36" s="119" t="e">
        <f t="shared" si="8"/>
        <v>#REF!</v>
      </c>
      <c r="G36" s="119" t="e">
        <f t="shared" si="9"/>
        <v>#REF!</v>
      </c>
      <c r="H36" s="119" t="e">
        <f t="shared" si="10"/>
        <v>#REF!</v>
      </c>
      <c r="I36" s="119" t="e">
        <f t="shared" si="11"/>
        <v>#REF!</v>
      </c>
      <c r="J36" s="119" t="e">
        <f t="shared" si="14"/>
        <v>#REF!</v>
      </c>
      <c r="K36" s="119" t="e">
        <f>#REF!*0.95</f>
        <v>#REF!</v>
      </c>
      <c r="L36" s="119" t="e">
        <f t="shared" si="13"/>
        <v>#REF!</v>
      </c>
      <c r="M36" s="116" t="s">
        <v>62</v>
      </c>
    </row>
    <row r="37" spans="1:13" s="56" customFormat="1" ht="19.5" customHeight="1">
      <c r="A37" s="69"/>
      <c r="B37" s="80"/>
      <c r="C37" s="71"/>
      <c r="D37" s="71" t="s">
        <v>63</v>
      </c>
      <c r="E37" s="119" t="e">
        <f t="shared" si="7"/>
        <v>#REF!</v>
      </c>
      <c r="F37" s="119" t="e">
        <f t="shared" si="8"/>
        <v>#REF!</v>
      </c>
      <c r="G37" s="119" t="e">
        <f t="shared" si="9"/>
        <v>#REF!</v>
      </c>
      <c r="H37" s="119" t="e">
        <f t="shared" si="10"/>
        <v>#REF!</v>
      </c>
      <c r="I37" s="119" t="e">
        <f t="shared" si="11"/>
        <v>#REF!</v>
      </c>
      <c r="J37" s="119" t="e">
        <f t="shared" si="14"/>
        <v>#REF!</v>
      </c>
      <c r="K37" s="119" t="e">
        <f>#REF!*0.95</f>
        <v>#REF!</v>
      </c>
      <c r="L37" s="119" t="e">
        <f t="shared" si="13"/>
        <v>#REF!</v>
      </c>
      <c r="M37" s="116"/>
    </row>
    <row r="38" spans="1:13" s="56" customFormat="1" ht="19.5" customHeight="1">
      <c r="A38" s="69"/>
      <c r="B38" s="80"/>
      <c r="C38" s="89" t="s">
        <v>64</v>
      </c>
      <c r="D38" s="89"/>
      <c r="E38" s="119" t="e">
        <f t="shared" si="7"/>
        <v>#REF!</v>
      </c>
      <c r="F38" s="119" t="e">
        <f t="shared" si="8"/>
        <v>#REF!</v>
      </c>
      <c r="G38" s="119" t="e">
        <f t="shared" si="9"/>
        <v>#REF!</v>
      </c>
      <c r="H38" s="119" t="e">
        <f t="shared" si="10"/>
        <v>#REF!</v>
      </c>
      <c r="I38" s="119" t="e">
        <f t="shared" si="11"/>
        <v>#REF!</v>
      </c>
      <c r="J38" s="119" t="e">
        <f t="shared" si="14"/>
        <v>#REF!</v>
      </c>
      <c r="K38" s="119" t="e">
        <f>#REF!*0.95</f>
        <v>#REF!</v>
      </c>
      <c r="L38" s="119" t="e">
        <f t="shared" si="13"/>
        <v>#REF!</v>
      </c>
      <c r="M38" s="130" t="s">
        <v>65</v>
      </c>
    </row>
    <row r="41" spans="5:11" ht="20.25">
      <c r="E41" s="126"/>
      <c r="F41" s="126"/>
      <c r="G41" s="126"/>
      <c r="H41" s="126"/>
      <c r="I41" s="126"/>
      <c r="J41" s="126"/>
      <c r="K41" s="12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41"/>
  <sheetViews>
    <sheetView tabSelected="1" zoomScale="110" zoomScaleNormal="110" zoomScaleSheetLayoutView="100" workbookViewId="0" topLeftCell="A1">
      <pane xSplit="4" ySplit="3" topLeftCell="E4" activePane="bottomRight" state="frozen"/>
      <selection pane="bottomRight" activeCell="C1" sqref="C1:M1"/>
    </sheetView>
  </sheetViews>
  <sheetFormatPr defaultColWidth="9.00390625" defaultRowHeight="14.25"/>
  <cols>
    <col min="1" max="1" width="3.875" style="57" customWidth="1"/>
    <col min="2" max="2" width="3.50390625" style="58" customWidth="1"/>
    <col min="3" max="3" width="6.25390625" style="58" customWidth="1"/>
    <col min="4" max="4" width="14.25390625" style="58" customWidth="1"/>
    <col min="5" max="12" width="9.25390625" style="59" customWidth="1"/>
    <col min="13" max="13" width="53.75390625" style="57" customWidth="1"/>
    <col min="14" max="14" width="11.50390625" style="57" bestFit="1" customWidth="1"/>
    <col min="15" max="218" width="9.00390625" style="57" customWidth="1"/>
  </cols>
  <sheetData>
    <row r="1" spans="1:225" s="54" customFormat="1" ht="40.5" customHeight="1">
      <c r="A1" s="60"/>
      <c r="B1" s="60"/>
      <c r="C1" s="61" t="s">
        <v>66</v>
      </c>
      <c r="D1" s="61"/>
      <c r="E1" s="61"/>
      <c r="F1" s="61"/>
      <c r="G1" s="61"/>
      <c r="H1" s="61"/>
      <c r="I1" s="61"/>
      <c r="J1" s="61"/>
      <c r="K1" s="61"/>
      <c r="L1" s="61"/>
      <c r="M1" s="61"/>
      <c r="HK1"/>
      <c r="HL1"/>
      <c r="HM1"/>
      <c r="HN1"/>
      <c r="HO1"/>
      <c r="HP1"/>
      <c r="HQ1"/>
    </row>
    <row r="2" spans="1:13" s="55" customFormat="1" ht="21" customHeight="1">
      <c r="A2" s="62" t="s">
        <v>2</v>
      </c>
      <c r="B2" s="63" t="s">
        <v>67</v>
      </c>
      <c r="C2" s="62"/>
      <c r="D2" s="62"/>
      <c r="E2" s="64"/>
      <c r="F2" s="64"/>
      <c r="G2" s="65"/>
      <c r="H2" s="65"/>
      <c r="I2" s="65"/>
      <c r="J2" s="65"/>
      <c r="K2" s="65"/>
      <c r="L2" s="65"/>
      <c r="M2" s="62" t="s">
        <v>5</v>
      </c>
    </row>
    <row r="3" spans="1:13" s="55" customFormat="1" ht="16.5" customHeight="1">
      <c r="A3" s="62"/>
      <c r="B3" s="63"/>
      <c r="C3" s="66"/>
      <c r="D3" s="67"/>
      <c r="E3" s="65">
        <v>2008</v>
      </c>
      <c r="F3" s="68">
        <v>2009</v>
      </c>
      <c r="G3" s="68">
        <v>2010</v>
      </c>
      <c r="H3" s="68">
        <v>2011</v>
      </c>
      <c r="I3" s="68">
        <v>2012</v>
      </c>
      <c r="J3" s="68">
        <v>2013</v>
      </c>
      <c r="K3" s="68">
        <v>2014</v>
      </c>
      <c r="L3" s="68">
        <v>2015</v>
      </c>
      <c r="M3" s="62"/>
    </row>
    <row r="4" spans="1:13" s="56" customFormat="1" ht="16.5" customHeight="1">
      <c r="A4" s="69" t="s">
        <v>6</v>
      </c>
      <c r="B4" s="70" t="s">
        <v>7</v>
      </c>
      <c r="C4" s="71" t="s">
        <v>8</v>
      </c>
      <c r="D4" s="72"/>
      <c r="E4" s="73">
        <v>84.87315485</v>
      </c>
      <c r="F4" s="73">
        <v>87.11649815</v>
      </c>
      <c r="G4" s="73">
        <v>87.39691606250001</v>
      </c>
      <c r="H4" s="73">
        <v>92.2574932125</v>
      </c>
      <c r="I4" s="73">
        <v>92.81832903749999</v>
      </c>
      <c r="J4" s="73">
        <v>94.31389123749999</v>
      </c>
      <c r="K4" s="73">
        <v>93.47263749999999</v>
      </c>
      <c r="L4" s="73">
        <v>89.54678672499999</v>
      </c>
      <c r="M4" s="101" t="s">
        <v>68</v>
      </c>
    </row>
    <row r="5" spans="1:13" s="56" customFormat="1" ht="16.5" customHeight="1">
      <c r="A5" s="69"/>
      <c r="B5" s="70"/>
      <c r="C5" s="71" t="s">
        <v>10</v>
      </c>
      <c r="D5" s="72" t="s">
        <v>11</v>
      </c>
      <c r="E5" s="73">
        <v>97.21834101</v>
      </c>
      <c r="F5" s="73">
        <v>99.78798879</v>
      </c>
      <c r="G5" s="73">
        <v>100.10919476250001</v>
      </c>
      <c r="H5" s="73">
        <v>105.6767649525</v>
      </c>
      <c r="I5" s="73">
        <v>106.3191768975</v>
      </c>
      <c r="J5" s="73">
        <v>108.03227541749999</v>
      </c>
      <c r="K5" s="73">
        <v>107.0686575</v>
      </c>
      <c r="L5" s="73">
        <v>102.571773885</v>
      </c>
      <c r="M5" s="102"/>
    </row>
    <row r="6" spans="1:13" s="56" customFormat="1" ht="16.5" customHeight="1">
      <c r="A6" s="69"/>
      <c r="B6" s="70"/>
      <c r="C6" s="71"/>
      <c r="D6" s="72" t="s">
        <v>12</v>
      </c>
      <c r="E6" s="73">
        <v>118.05084265500001</v>
      </c>
      <c r="F6" s="73">
        <v>121.171129245</v>
      </c>
      <c r="G6" s="73">
        <v>121.56116506875</v>
      </c>
      <c r="H6" s="73">
        <v>128.32178601375</v>
      </c>
      <c r="I6" s="73">
        <v>129.10185766125002</v>
      </c>
      <c r="J6" s="73">
        <v>131.18204872125</v>
      </c>
      <c r="K6" s="73">
        <v>130.01194125</v>
      </c>
      <c r="L6" s="73">
        <v>124.5514397175</v>
      </c>
      <c r="M6" s="102"/>
    </row>
    <row r="7" spans="1:13" s="56" customFormat="1" ht="16.5" customHeight="1">
      <c r="A7" s="69"/>
      <c r="B7" s="70"/>
      <c r="C7" s="71"/>
      <c r="D7" s="72" t="s">
        <v>13</v>
      </c>
      <c r="E7" s="73">
        <v>158.94427181</v>
      </c>
      <c r="F7" s="73">
        <v>163.14544199</v>
      </c>
      <c r="G7" s="73">
        <v>163.67058826250002</v>
      </c>
      <c r="H7" s="73">
        <v>172.7731236525</v>
      </c>
      <c r="I7" s="73">
        <v>173.8234161975</v>
      </c>
      <c r="J7" s="73">
        <v>176.62419631749998</v>
      </c>
      <c r="K7" s="73">
        <v>175.0487575</v>
      </c>
      <c r="L7" s="73">
        <v>167.69670968499997</v>
      </c>
      <c r="M7" s="102"/>
    </row>
    <row r="8" spans="1:13" s="56" customFormat="1" ht="16.5" customHeight="1">
      <c r="A8" s="69"/>
      <c r="B8" s="74" t="s">
        <v>14</v>
      </c>
      <c r="C8" s="75" t="s">
        <v>15</v>
      </c>
      <c r="D8" s="76"/>
      <c r="E8" s="73">
        <v>2141.88979876</v>
      </c>
      <c r="F8" s="73">
        <v>2198.50362604</v>
      </c>
      <c r="G8" s="73">
        <v>2205.5803544500004</v>
      </c>
      <c r="H8" s="73">
        <v>2328.24364689</v>
      </c>
      <c r="I8" s="73">
        <v>2342.39710371</v>
      </c>
      <c r="J8" s="73">
        <v>2380.13965523</v>
      </c>
      <c r="K8" s="73">
        <v>2358.90947</v>
      </c>
      <c r="L8" s="73">
        <v>2259.8352722600002</v>
      </c>
      <c r="M8" s="103" t="s">
        <v>16</v>
      </c>
    </row>
    <row r="9" spans="1:13" s="56" customFormat="1" ht="16.5" customHeight="1">
      <c r="A9" s="69"/>
      <c r="B9" s="74"/>
      <c r="C9" s="71" t="s">
        <v>17</v>
      </c>
      <c r="D9" s="72"/>
      <c r="E9" s="73">
        <v>2100.996369605</v>
      </c>
      <c r="F9" s="73">
        <v>2156.529313295</v>
      </c>
      <c r="G9" s="73">
        <v>2163.47093125625</v>
      </c>
      <c r="H9" s="73">
        <v>2283.79230925125</v>
      </c>
      <c r="I9" s="73">
        <v>2297.67554517375</v>
      </c>
      <c r="J9" s="73">
        <v>2334.69750763375</v>
      </c>
      <c r="K9" s="73">
        <v>2313.87265375</v>
      </c>
      <c r="L9" s="73">
        <v>2216.6900022925</v>
      </c>
      <c r="M9" s="104"/>
    </row>
    <row r="10" spans="1:13" s="56" customFormat="1" ht="15.75" customHeight="1">
      <c r="A10" s="69"/>
      <c r="B10" s="74"/>
      <c r="C10" s="77" t="s">
        <v>18</v>
      </c>
      <c r="D10" s="78"/>
      <c r="E10" s="73">
        <v>2273.05740171</v>
      </c>
      <c r="F10" s="73">
        <v>2333.13821409</v>
      </c>
      <c r="G10" s="73">
        <v>2340.6483156375</v>
      </c>
      <c r="H10" s="73">
        <v>2470.8234091274994</v>
      </c>
      <c r="I10" s="73">
        <v>2485.8436122225</v>
      </c>
      <c r="J10" s="73">
        <v>2525.8974871425</v>
      </c>
      <c r="K10" s="73">
        <v>2503.3671824999997</v>
      </c>
      <c r="L10" s="73">
        <v>2398.2257608349996</v>
      </c>
      <c r="M10" s="104"/>
    </row>
    <row r="11" spans="1:13" s="56" customFormat="1" ht="30" customHeight="1">
      <c r="A11" s="69"/>
      <c r="B11" s="70"/>
      <c r="C11" s="71" t="s">
        <v>19</v>
      </c>
      <c r="D11" s="72"/>
      <c r="E11" s="73">
        <v>974.498132505</v>
      </c>
      <c r="F11" s="73">
        <v>1000.2557923949998</v>
      </c>
      <c r="G11" s="73">
        <v>1003.4754998812498</v>
      </c>
      <c r="H11" s="73">
        <v>1059.2837629762498</v>
      </c>
      <c r="I11" s="73">
        <v>1065.7231779487497</v>
      </c>
      <c r="J11" s="73">
        <v>1082.8949512087497</v>
      </c>
      <c r="K11" s="73">
        <v>1073.2358287499999</v>
      </c>
      <c r="L11" s="73">
        <v>1028.1599239425</v>
      </c>
      <c r="M11" s="105" t="s">
        <v>20</v>
      </c>
    </row>
    <row r="12" spans="1:13" s="56" customFormat="1" ht="16.5" customHeight="1">
      <c r="A12" s="69"/>
      <c r="B12" s="79" t="s">
        <v>21</v>
      </c>
      <c r="C12" s="75" t="s">
        <v>22</v>
      </c>
      <c r="D12" s="76" t="s">
        <v>23</v>
      </c>
      <c r="E12" s="73">
        <v>1567.067068185</v>
      </c>
      <c r="F12" s="73">
        <v>1608.487343115</v>
      </c>
      <c r="G12" s="73">
        <v>1613.66487748125</v>
      </c>
      <c r="H12" s="73">
        <v>1703.4088064962498</v>
      </c>
      <c r="I12" s="73">
        <v>1713.76387522875</v>
      </c>
      <c r="J12" s="73">
        <v>1741.3773918487498</v>
      </c>
      <c r="K12" s="73">
        <v>1725.84478875</v>
      </c>
      <c r="L12" s="73">
        <v>1653.3593076225</v>
      </c>
      <c r="M12" s="106" t="s">
        <v>69</v>
      </c>
    </row>
    <row r="13" spans="1:13" s="56" customFormat="1" ht="16.5" customHeight="1">
      <c r="A13" s="69"/>
      <c r="B13" s="79"/>
      <c r="C13" s="71"/>
      <c r="D13" s="72" t="s">
        <v>25</v>
      </c>
      <c r="E13" s="73">
        <v>1766.90476915</v>
      </c>
      <c r="F13" s="73">
        <v>1813.60709785</v>
      </c>
      <c r="G13" s="73">
        <v>1819.4448889375</v>
      </c>
      <c r="H13" s="73">
        <v>1920.6332677875</v>
      </c>
      <c r="I13" s="73">
        <v>1932.3088499624998</v>
      </c>
      <c r="J13" s="73">
        <v>1963.4437357624995</v>
      </c>
      <c r="K13" s="73">
        <v>1945.9303624999998</v>
      </c>
      <c r="L13" s="73">
        <v>1864.201287275</v>
      </c>
      <c r="M13" s="107"/>
    </row>
    <row r="14" spans="1:13" s="56" customFormat="1" ht="16.5" customHeight="1">
      <c r="A14" s="69"/>
      <c r="B14" s="79"/>
      <c r="C14" s="71" t="s">
        <v>26</v>
      </c>
      <c r="D14" s="72"/>
      <c r="E14" s="73">
        <v>1706.72198662</v>
      </c>
      <c r="F14" s="73">
        <v>1751.83358098</v>
      </c>
      <c r="G14" s="73">
        <v>1757.472530275</v>
      </c>
      <c r="H14" s="73">
        <v>1855.214318055</v>
      </c>
      <c r="I14" s="73">
        <v>1866.492216645</v>
      </c>
      <c r="J14" s="73">
        <v>1896.5666128849996</v>
      </c>
      <c r="K14" s="73">
        <v>1879.6497650000001</v>
      </c>
      <c r="L14" s="73">
        <v>1800.7044748699998</v>
      </c>
      <c r="M14" s="107"/>
    </row>
    <row r="15" spans="1:13" s="56" customFormat="1" ht="16.5" customHeight="1">
      <c r="A15" s="69"/>
      <c r="B15" s="79"/>
      <c r="C15" s="77" t="s">
        <v>27</v>
      </c>
      <c r="D15" s="72"/>
      <c r="E15" s="73">
        <v>1524.63049076</v>
      </c>
      <c r="F15" s="73">
        <v>1564.9290940399999</v>
      </c>
      <c r="G15" s="73">
        <v>1569.96641945</v>
      </c>
      <c r="H15" s="73">
        <v>1657.28005989</v>
      </c>
      <c r="I15" s="73">
        <v>1667.35471071</v>
      </c>
      <c r="J15" s="73">
        <v>1694.2204462299999</v>
      </c>
      <c r="K15" s="73">
        <v>1679.10847</v>
      </c>
      <c r="L15" s="73">
        <v>1608.58591426</v>
      </c>
      <c r="M15" s="107"/>
    </row>
    <row r="16" spans="1:13" s="56" customFormat="1" ht="16.5" customHeight="1">
      <c r="A16" s="69"/>
      <c r="B16" s="80"/>
      <c r="C16" s="71" t="s">
        <v>70</v>
      </c>
      <c r="D16" s="81" t="s">
        <v>29</v>
      </c>
      <c r="E16" s="73">
        <v>1273.09732275</v>
      </c>
      <c r="F16" s="73">
        <v>1306.7474722499999</v>
      </c>
      <c r="G16" s="73">
        <v>1310.9537409375</v>
      </c>
      <c r="H16" s="73">
        <v>1383.8623981874998</v>
      </c>
      <c r="I16" s="73">
        <v>1392.2749355624999</v>
      </c>
      <c r="J16" s="73">
        <v>1414.7083685624998</v>
      </c>
      <c r="K16" s="73">
        <v>1402.0895624999998</v>
      </c>
      <c r="L16" s="73">
        <v>1343.2018008749997</v>
      </c>
      <c r="M16" s="107"/>
    </row>
    <row r="17" spans="1:13" s="56" customFormat="1" ht="16.5" customHeight="1">
      <c r="A17" s="69"/>
      <c r="B17" s="80"/>
      <c r="C17" s="71"/>
      <c r="D17" s="81" t="s">
        <v>30</v>
      </c>
      <c r="E17" s="73">
        <v>1308.8829311312998</v>
      </c>
      <c r="F17" s="73">
        <v>1343.4789557427</v>
      </c>
      <c r="G17" s="73">
        <v>1347.803458819125</v>
      </c>
      <c r="H17" s="73">
        <v>1422.7615121438248</v>
      </c>
      <c r="I17" s="73">
        <v>1431.4105182966748</v>
      </c>
      <c r="J17" s="73">
        <v>1454.4745347042747</v>
      </c>
      <c r="K17" s="73">
        <v>1441.5010254749998</v>
      </c>
      <c r="L17" s="73">
        <v>1380.9579824050497</v>
      </c>
      <c r="M17" s="107"/>
    </row>
    <row r="18" spans="1:13" s="56" customFormat="1" ht="16.5" customHeight="1">
      <c r="A18" s="69"/>
      <c r="B18" s="80"/>
      <c r="C18" s="71"/>
      <c r="D18" s="81" t="s">
        <v>31</v>
      </c>
      <c r="E18" s="73">
        <v>1348.95077596185</v>
      </c>
      <c r="F18" s="73">
        <v>1384.60586255115</v>
      </c>
      <c r="G18" s="73">
        <v>1389.0627483748126</v>
      </c>
      <c r="H18" s="73">
        <v>1466.3154359849625</v>
      </c>
      <c r="I18" s="73">
        <v>1475.2292076322876</v>
      </c>
      <c r="J18" s="73">
        <v>1498.9992653584875</v>
      </c>
      <c r="K18" s="73">
        <v>1485.6286078875</v>
      </c>
      <c r="L18" s="73">
        <v>1423.2322063562249</v>
      </c>
      <c r="M18" s="107"/>
    </row>
    <row r="19" spans="1:13" s="56" customFormat="1" ht="16.5" customHeight="1">
      <c r="A19" s="69"/>
      <c r="B19" s="80"/>
      <c r="C19" s="71"/>
      <c r="D19" s="81" t="s">
        <v>32</v>
      </c>
      <c r="E19" s="73">
        <v>1372.6303861650001</v>
      </c>
      <c r="F19" s="73">
        <v>1408.911365535</v>
      </c>
      <c r="G19" s="73">
        <v>1413.44648795625</v>
      </c>
      <c r="H19" s="73">
        <v>1492.0552765912498</v>
      </c>
      <c r="I19" s="73">
        <v>1501.12552143375</v>
      </c>
      <c r="J19" s="73">
        <v>1525.3128410137497</v>
      </c>
      <c r="K19" s="73">
        <v>1511.70747375</v>
      </c>
      <c r="L19" s="73">
        <v>1448.2157598524998</v>
      </c>
      <c r="M19" s="107"/>
    </row>
    <row r="20" spans="1:13" s="56" customFormat="1" ht="24">
      <c r="A20" s="69"/>
      <c r="B20" s="80"/>
      <c r="C20" s="71"/>
      <c r="D20" s="82" t="s">
        <v>33</v>
      </c>
      <c r="E20" s="73">
        <v>1471.4536013758002</v>
      </c>
      <c r="F20" s="73">
        <v>1510.3466481082</v>
      </c>
      <c r="G20" s="73">
        <v>1515.2082789497501</v>
      </c>
      <c r="H20" s="73">
        <v>1599.47654686995</v>
      </c>
      <c r="I20" s="73">
        <v>1609.19980855305</v>
      </c>
      <c r="J20" s="73">
        <v>1635.1285063746498</v>
      </c>
      <c r="K20" s="73">
        <v>1620.5436138500002</v>
      </c>
      <c r="L20" s="73">
        <v>1552.4807820683</v>
      </c>
      <c r="M20" s="107"/>
    </row>
    <row r="21" spans="1:13" s="56" customFormat="1" ht="16.5" customHeight="1">
      <c r="A21" s="69"/>
      <c r="B21" s="80"/>
      <c r="C21" s="77"/>
      <c r="D21" s="82" t="s">
        <v>34</v>
      </c>
      <c r="E21" s="73">
        <v>1608.732071475</v>
      </c>
      <c r="F21" s="73">
        <v>1651.253624025</v>
      </c>
      <c r="G21" s="73">
        <v>1656.56881809375</v>
      </c>
      <c r="H21" s="73">
        <v>1748.69884861875</v>
      </c>
      <c r="I21" s="73">
        <v>1759.3292367562499</v>
      </c>
      <c r="J21" s="73">
        <v>1787.6769384562497</v>
      </c>
      <c r="K21" s="73">
        <v>1771.7313562499999</v>
      </c>
      <c r="L21" s="73">
        <v>1697.3186392874998</v>
      </c>
      <c r="M21" s="108"/>
    </row>
    <row r="22" spans="1:13" s="56" customFormat="1" ht="16.5" customHeight="1">
      <c r="A22" s="69"/>
      <c r="B22" s="80"/>
      <c r="C22" s="71" t="s">
        <v>35</v>
      </c>
      <c r="D22" s="81" t="s">
        <v>29</v>
      </c>
      <c r="E22" s="73">
        <v>1613.361516285</v>
      </c>
      <c r="F22" s="73">
        <v>1656.005433015</v>
      </c>
      <c r="G22" s="73">
        <v>1661.33592260625</v>
      </c>
      <c r="H22" s="73">
        <v>1753.7310755212497</v>
      </c>
      <c r="I22" s="73">
        <v>1764.3920547037499</v>
      </c>
      <c r="J22" s="73">
        <v>1792.8213325237496</v>
      </c>
      <c r="K22" s="73">
        <v>1776.82986375</v>
      </c>
      <c r="L22" s="73">
        <v>1702.2030094724998</v>
      </c>
      <c r="M22" s="109" t="s">
        <v>71</v>
      </c>
    </row>
    <row r="23" spans="1:13" s="56" customFormat="1" ht="18.75" customHeight="1">
      <c r="A23" s="69"/>
      <c r="B23" s="80"/>
      <c r="C23" s="71"/>
      <c r="D23" s="81" t="s">
        <v>37</v>
      </c>
      <c r="E23" s="73">
        <v>1378.7644005382501</v>
      </c>
      <c r="F23" s="73">
        <v>1415.2075124467503</v>
      </c>
      <c r="G23" s="73">
        <v>1419.7629014353126</v>
      </c>
      <c r="H23" s="73">
        <v>1498.7229772370627</v>
      </c>
      <c r="I23" s="73">
        <v>1507.8337552141877</v>
      </c>
      <c r="J23" s="73">
        <v>1532.1291631531874</v>
      </c>
      <c r="K23" s="73">
        <v>1518.4629961875</v>
      </c>
      <c r="L23" s="73">
        <v>1454.6875503476251</v>
      </c>
      <c r="M23" s="102"/>
    </row>
    <row r="24" spans="1:13" s="56" customFormat="1" ht="18" customHeight="1">
      <c r="A24" s="69"/>
      <c r="B24" s="80"/>
      <c r="C24" s="71"/>
      <c r="D24" s="81" t="s">
        <v>38</v>
      </c>
      <c r="E24" s="73">
        <v>1434.47205308525</v>
      </c>
      <c r="F24" s="73">
        <v>1472.38761395975</v>
      </c>
      <c r="G24" s="73">
        <v>1477.1270590690626</v>
      </c>
      <c r="H24" s="73">
        <v>1559.2774409638128</v>
      </c>
      <c r="I24" s="73">
        <v>1568.7563311824376</v>
      </c>
      <c r="J24" s="73">
        <v>1594.0333717654373</v>
      </c>
      <c r="K24" s="73">
        <v>1579.8150364375</v>
      </c>
      <c r="L24" s="73">
        <v>1513.462804907125</v>
      </c>
      <c r="M24" s="102"/>
    </row>
    <row r="25" spans="1:13" s="56" customFormat="1" ht="24">
      <c r="A25" s="69"/>
      <c r="B25" s="80"/>
      <c r="C25" s="71"/>
      <c r="D25" s="83" t="s">
        <v>39</v>
      </c>
      <c r="E25" s="73">
        <v>1474.478171985</v>
      </c>
      <c r="F25" s="73">
        <v>1513.451163315</v>
      </c>
      <c r="G25" s="73">
        <v>1518.32278723125</v>
      </c>
      <c r="H25" s="73">
        <v>1602.76426844625</v>
      </c>
      <c r="I25" s="73">
        <v>1612.50751627875</v>
      </c>
      <c r="J25" s="73">
        <v>1638.4895104987497</v>
      </c>
      <c r="K25" s="73">
        <v>1623.8746387499998</v>
      </c>
      <c r="L25" s="73">
        <v>1555.6719039225</v>
      </c>
      <c r="M25" s="102"/>
    </row>
    <row r="26" spans="1:13" s="56" customFormat="1" ht="25.5" customHeight="1">
      <c r="A26" s="69"/>
      <c r="B26" s="80"/>
      <c r="C26" s="77"/>
      <c r="D26" s="83" t="s">
        <v>34</v>
      </c>
      <c r="E26" s="73">
        <v>1611.818368015</v>
      </c>
      <c r="F26" s="73">
        <v>1654.421496685</v>
      </c>
      <c r="G26" s="73">
        <v>1659.74688776875</v>
      </c>
      <c r="H26" s="73">
        <v>1752.0536665537497</v>
      </c>
      <c r="I26" s="73">
        <v>1762.70444872125</v>
      </c>
      <c r="J26" s="73">
        <v>1791.1065345012498</v>
      </c>
      <c r="K26" s="73">
        <v>1775.13036125</v>
      </c>
      <c r="L26" s="73">
        <v>1700.5748860775</v>
      </c>
      <c r="M26" s="102"/>
    </row>
    <row r="27" spans="1:13" s="56" customFormat="1" ht="106.5" customHeight="1">
      <c r="A27" s="69"/>
      <c r="B27" s="70" t="s">
        <v>40</v>
      </c>
      <c r="C27" s="84" t="s">
        <v>41</v>
      </c>
      <c r="D27" s="84"/>
      <c r="E27" s="85">
        <v>701.6</v>
      </c>
      <c r="F27" s="85">
        <v>740</v>
      </c>
      <c r="G27" s="85">
        <v>692</v>
      </c>
      <c r="H27" s="85">
        <v>755.2</v>
      </c>
      <c r="I27" s="85">
        <v>773.6</v>
      </c>
      <c r="J27" s="85">
        <v>776.8</v>
      </c>
      <c r="K27" s="85">
        <v>800</v>
      </c>
      <c r="L27" s="85">
        <v>806.4</v>
      </c>
      <c r="M27" s="110" t="s">
        <v>42</v>
      </c>
    </row>
    <row r="28" spans="1:13" s="56" customFormat="1" ht="18" customHeight="1">
      <c r="A28" s="69"/>
      <c r="B28" s="74"/>
      <c r="C28" s="86" t="s">
        <v>43</v>
      </c>
      <c r="D28" s="76" t="s">
        <v>44</v>
      </c>
      <c r="E28" s="73">
        <v>388.101789905</v>
      </c>
      <c r="F28" s="73">
        <v>398.359986995</v>
      </c>
      <c r="G28" s="73">
        <v>399.64226163125005</v>
      </c>
      <c r="H28" s="73">
        <v>421.86835532625</v>
      </c>
      <c r="I28" s="73">
        <v>424.43290459875004</v>
      </c>
      <c r="J28" s="73">
        <v>431.27170265875</v>
      </c>
      <c r="K28" s="73">
        <v>427.42487875</v>
      </c>
      <c r="L28" s="73">
        <v>409.47303384249994</v>
      </c>
      <c r="M28" s="102" t="s">
        <v>45</v>
      </c>
    </row>
    <row r="29" spans="1:13" s="56" customFormat="1" ht="18" customHeight="1">
      <c r="A29" s="69"/>
      <c r="B29" s="87"/>
      <c r="C29" s="86"/>
      <c r="D29" s="78" t="s">
        <v>46</v>
      </c>
      <c r="E29" s="73">
        <v>663.5537561</v>
      </c>
      <c r="F29" s="73">
        <v>681.0926219</v>
      </c>
      <c r="G29" s="73">
        <v>683.2849801250001</v>
      </c>
      <c r="H29" s="73">
        <v>721.285856025</v>
      </c>
      <c r="I29" s="73">
        <v>725.6705724750001</v>
      </c>
      <c r="J29" s="73">
        <v>737.3631496749999</v>
      </c>
      <c r="K29" s="73">
        <v>730.786075</v>
      </c>
      <c r="L29" s="73">
        <v>700.09305985</v>
      </c>
      <c r="M29" s="111"/>
    </row>
    <row r="30" spans="1:13" s="56" customFormat="1" ht="18" customHeight="1">
      <c r="A30" s="88"/>
      <c r="B30" s="89" t="s">
        <v>47</v>
      </c>
      <c r="C30" s="89"/>
      <c r="D30" s="90"/>
      <c r="E30" s="73">
        <v>3472.0836075</v>
      </c>
      <c r="F30" s="73">
        <v>3563.8567425000006</v>
      </c>
      <c r="G30" s="73">
        <v>3575.3283843750005</v>
      </c>
      <c r="H30" s="73">
        <v>3774.170176875</v>
      </c>
      <c r="I30" s="73">
        <v>3797.1134606250007</v>
      </c>
      <c r="J30" s="73">
        <v>3858.2955506250005</v>
      </c>
      <c r="K30" s="73">
        <v>3823.8806250000002</v>
      </c>
      <c r="L30" s="73">
        <v>3663.2776387500003</v>
      </c>
      <c r="M30" s="102" t="s">
        <v>48</v>
      </c>
    </row>
    <row r="31" spans="1:13" s="56" customFormat="1" ht="18" customHeight="1">
      <c r="A31" s="69" t="s">
        <v>49</v>
      </c>
      <c r="B31" s="91" t="s">
        <v>50</v>
      </c>
      <c r="C31" s="92" t="s">
        <v>51</v>
      </c>
      <c r="D31" s="93" t="s">
        <v>52</v>
      </c>
      <c r="E31" s="73">
        <v>1327.1075122</v>
      </c>
      <c r="F31" s="73">
        <v>1362.1852438</v>
      </c>
      <c r="G31" s="73">
        <v>1366.5699602500001</v>
      </c>
      <c r="H31" s="73">
        <v>1442.57171205</v>
      </c>
      <c r="I31" s="73">
        <v>1451.3411449500002</v>
      </c>
      <c r="J31" s="73">
        <v>1474.7262993499999</v>
      </c>
      <c r="K31" s="73">
        <v>1461.57215</v>
      </c>
      <c r="L31" s="73">
        <v>1400.1861197</v>
      </c>
      <c r="M31" s="112" t="s">
        <v>72</v>
      </c>
    </row>
    <row r="32" spans="1:13" s="56" customFormat="1" ht="24">
      <c r="A32" s="69"/>
      <c r="B32" s="91"/>
      <c r="C32" s="94"/>
      <c r="D32" s="93" t="s">
        <v>54</v>
      </c>
      <c r="E32" s="73">
        <v>997.645356555</v>
      </c>
      <c r="F32" s="73">
        <v>1024.014837345</v>
      </c>
      <c r="G32" s="73">
        <v>1027.3110224437498</v>
      </c>
      <c r="H32" s="73">
        <v>1084.44489748875</v>
      </c>
      <c r="I32" s="73">
        <v>1091.0372676862498</v>
      </c>
      <c r="J32" s="73">
        <v>1108.6169215462498</v>
      </c>
      <c r="K32" s="73">
        <v>1098.72836625</v>
      </c>
      <c r="L32" s="73">
        <v>1052.5817748675</v>
      </c>
      <c r="M32" s="113"/>
    </row>
    <row r="33" spans="1:13" s="56" customFormat="1" ht="24" customHeight="1">
      <c r="A33" s="69"/>
      <c r="B33" s="70"/>
      <c r="C33" s="95" t="s">
        <v>55</v>
      </c>
      <c r="D33" s="96"/>
      <c r="E33" s="73">
        <v>297.82761611</v>
      </c>
      <c r="F33" s="73">
        <v>305.69971168999996</v>
      </c>
      <c r="G33" s="73">
        <v>306.6837236375</v>
      </c>
      <c r="H33" s="73">
        <v>323.73993072749994</v>
      </c>
      <c r="I33" s="73">
        <v>325.7079546225</v>
      </c>
      <c r="J33" s="73">
        <v>330.95601834249993</v>
      </c>
      <c r="K33" s="73">
        <v>328.00398249999995</v>
      </c>
      <c r="L33" s="73">
        <v>314.227815235</v>
      </c>
      <c r="M33" s="113"/>
    </row>
    <row r="34" spans="1:13" s="56" customFormat="1" ht="18" customHeight="1">
      <c r="A34" s="69"/>
      <c r="B34" s="70"/>
      <c r="C34" s="97" t="s">
        <v>56</v>
      </c>
      <c r="D34" s="98"/>
      <c r="E34" s="73">
        <v>1234.518616</v>
      </c>
      <c r="F34" s="73">
        <v>1267.149064</v>
      </c>
      <c r="G34" s="73">
        <v>1271.2278700000002</v>
      </c>
      <c r="H34" s="73">
        <v>1341.9271740000002</v>
      </c>
      <c r="I34" s="73">
        <v>1350.084786</v>
      </c>
      <c r="J34" s="73">
        <v>1371.8384179999998</v>
      </c>
      <c r="K34" s="73">
        <v>1359.602</v>
      </c>
      <c r="L34" s="73">
        <v>1302.4987159999998</v>
      </c>
      <c r="M34" s="114"/>
    </row>
    <row r="35" spans="1:13" s="56" customFormat="1" ht="42" customHeight="1">
      <c r="A35" s="69"/>
      <c r="B35" s="70"/>
      <c r="C35" s="84" t="s">
        <v>57</v>
      </c>
      <c r="D35" s="84"/>
      <c r="E35" s="85">
        <v>79.7769</v>
      </c>
      <c r="F35" s="85">
        <v>83.84715000000001</v>
      </c>
      <c r="G35" s="85">
        <v>77.69655</v>
      </c>
      <c r="H35" s="85">
        <v>85.3848</v>
      </c>
      <c r="I35" s="85">
        <v>88</v>
      </c>
      <c r="J35" s="85">
        <v>88.0983</v>
      </c>
      <c r="K35" s="85">
        <v>90.45</v>
      </c>
      <c r="L35" s="85">
        <v>93.70620000000001</v>
      </c>
      <c r="M35" s="115" t="s">
        <v>58</v>
      </c>
    </row>
    <row r="36" spans="1:13" s="56" customFormat="1" ht="18" customHeight="1">
      <c r="A36" s="69"/>
      <c r="B36" s="80" t="s">
        <v>59</v>
      </c>
      <c r="C36" s="99" t="s">
        <v>60</v>
      </c>
      <c r="D36" s="76" t="s">
        <v>61</v>
      </c>
      <c r="E36" s="73">
        <v>468.3454999449999</v>
      </c>
      <c r="F36" s="73">
        <v>480.72467615499994</v>
      </c>
      <c r="G36" s="73">
        <v>482.27207318124994</v>
      </c>
      <c r="H36" s="73">
        <v>509.0936216362499</v>
      </c>
      <c r="I36" s="73">
        <v>512.1884156887498</v>
      </c>
      <c r="J36" s="73">
        <v>520.4411998287499</v>
      </c>
      <c r="K36" s="73">
        <v>515.7990087499999</v>
      </c>
      <c r="L36" s="73">
        <v>494.1354503824999</v>
      </c>
      <c r="M36" s="116" t="s">
        <v>62</v>
      </c>
    </row>
    <row r="37" spans="1:13" s="56" customFormat="1" ht="18" customHeight="1">
      <c r="A37" s="69"/>
      <c r="B37" s="80"/>
      <c r="C37" s="71"/>
      <c r="D37" s="72" t="s">
        <v>63</v>
      </c>
      <c r="E37" s="73">
        <v>1475.24974612</v>
      </c>
      <c r="F37" s="73">
        <v>1514.24313148</v>
      </c>
      <c r="G37" s="73">
        <v>1519.11730465</v>
      </c>
      <c r="H37" s="73">
        <v>1603.6029729299999</v>
      </c>
      <c r="I37" s="73">
        <v>1613.35131927</v>
      </c>
      <c r="J37" s="73">
        <v>1639.3469095099997</v>
      </c>
      <c r="K37" s="73">
        <v>1624.7243899999999</v>
      </c>
      <c r="L37" s="73">
        <v>1556.48596562</v>
      </c>
      <c r="M37" s="116"/>
    </row>
    <row r="38" spans="1:13" s="56" customFormat="1" ht="31.5" customHeight="1">
      <c r="A38" s="69"/>
      <c r="B38" s="80"/>
      <c r="C38" s="89" t="s">
        <v>64</v>
      </c>
      <c r="D38" s="90"/>
      <c r="E38" s="73">
        <v>16.97463097</v>
      </c>
      <c r="F38" s="73">
        <v>17.423299630000002</v>
      </c>
      <c r="G38" s="73">
        <v>17.4793832125</v>
      </c>
      <c r="H38" s="73">
        <v>18.4514986425</v>
      </c>
      <c r="I38" s="73">
        <v>18.5636658075</v>
      </c>
      <c r="J38" s="73">
        <v>18.8627782475</v>
      </c>
      <c r="K38" s="73">
        <v>18.6945275</v>
      </c>
      <c r="L38" s="73">
        <v>17.909357345</v>
      </c>
      <c r="M38" s="117" t="s">
        <v>65</v>
      </c>
    </row>
    <row r="39" spans="2:225" s="57" customFormat="1" ht="20.25">
      <c r="B39" s="58"/>
      <c r="C39" s="58"/>
      <c r="D39" s="58"/>
      <c r="E39" s="59"/>
      <c r="F39" s="59"/>
      <c r="G39" s="59"/>
      <c r="H39" s="59"/>
      <c r="I39" s="59"/>
      <c r="J39" s="59"/>
      <c r="K39" s="59"/>
      <c r="L39" s="59"/>
      <c r="HK39"/>
      <c r="HL39"/>
      <c r="HM39"/>
      <c r="HN39"/>
      <c r="HO39"/>
      <c r="HP39"/>
      <c r="HQ39"/>
    </row>
    <row r="40" spans="2:225" s="57" customFormat="1" ht="20.25">
      <c r="B40" s="58"/>
      <c r="C40" s="58"/>
      <c r="D40" s="58"/>
      <c r="E40" s="59"/>
      <c r="F40" s="59"/>
      <c r="G40" s="59"/>
      <c r="H40" s="59"/>
      <c r="I40" s="59"/>
      <c r="J40" s="59"/>
      <c r="K40" s="59"/>
      <c r="L40" s="59"/>
      <c r="HK40"/>
      <c r="HL40"/>
      <c r="HM40"/>
      <c r="HN40"/>
      <c r="HO40"/>
      <c r="HP40"/>
      <c r="HQ40"/>
    </row>
    <row r="41" spans="2:225" s="57" customFormat="1" ht="20.25">
      <c r="B41" s="58"/>
      <c r="C41" s="58"/>
      <c r="D41" s="58"/>
      <c r="E41" s="100"/>
      <c r="F41" s="100"/>
      <c r="G41" s="100"/>
      <c r="H41" s="100"/>
      <c r="I41" s="100"/>
      <c r="J41" s="100"/>
      <c r="K41" s="100"/>
      <c r="L41" s="100"/>
      <c r="HK41"/>
      <c r="HL41"/>
      <c r="HM41"/>
      <c r="HN41"/>
      <c r="HO41"/>
      <c r="HP41"/>
      <c r="HQ41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36" bottom="0.28" header="0.23999999999999996" footer="0"/>
  <pageSetup fitToHeight="1" fitToWidth="1" horizontalDpi="600" verticalDpi="600" orientation="landscape" paperSize="8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SheetLayoutView="100" workbookViewId="0" topLeftCell="A1">
      <selection activeCell="Y11" sqref="Y11"/>
    </sheetView>
  </sheetViews>
  <sheetFormatPr defaultColWidth="9.00390625" defaultRowHeight="14.25"/>
  <cols>
    <col min="1" max="1" width="3.375" style="25" customWidth="1"/>
    <col min="2" max="2" width="5.25390625" style="25" customWidth="1"/>
    <col min="3" max="3" width="13.25390625" style="25" customWidth="1"/>
    <col min="4" max="5" width="4.625" style="25" customWidth="1"/>
    <col min="6" max="6" width="5.75390625" style="25" customWidth="1"/>
    <col min="7" max="7" width="6.625" style="25" customWidth="1"/>
    <col min="8" max="8" width="5.75390625" style="25" customWidth="1"/>
    <col min="9" max="9" width="6.625" style="25" customWidth="1"/>
    <col min="10" max="10" width="5.75390625" style="25" customWidth="1"/>
    <col min="11" max="11" width="6.625" style="25" customWidth="1"/>
    <col min="12" max="12" width="5.75390625" style="25" customWidth="1"/>
    <col min="13" max="13" width="6.625" style="25" customWidth="1"/>
    <col min="14" max="14" width="5.75390625" style="25" customWidth="1"/>
    <col min="15" max="15" width="6.625" style="25" customWidth="1"/>
    <col min="16" max="16" width="5.75390625" style="25" customWidth="1"/>
    <col min="17" max="17" width="6.625" style="25" customWidth="1"/>
    <col min="18" max="18" width="4.875" style="25" customWidth="1"/>
    <col min="19" max="19" width="4.875" style="25" hidden="1" customWidth="1"/>
    <col min="20" max="20" width="6.625" style="25" customWidth="1"/>
    <col min="21" max="21" width="4.875" style="25" customWidth="1"/>
    <col min="22" max="22" width="6.625" style="25" customWidth="1"/>
    <col min="23" max="23" width="13.625" style="25" customWidth="1"/>
    <col min="24" max="24" width="9.00390625" style="25" customWidth="1"/>
    <col min="25" max="25" width="20.50390625" style="25" customWidth="1"/>
    <col min="26" max="16384" width="9.00390625" style="25" customWidth="1"/>
  </cols>
  <sheetData>
    <row r="1" spans="1:2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>
      <c r="A2" s="30" t="s">
        <v>73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2.75" customHeight="1">
      <c r="A3" s="3" t="s">
        <v>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 customHeight="1">
      <c r="A4" s="8" t="s">
        <v>75</v>
      </c>
      <c r="B4" s="8"/>
      <c r="C4" s="8"/>
      <c r="D4" s="31" t="s">
        <v>76</v>
      </c>
      <c r="E4" s="32"/>
      <c r="F4" s="31" t="s">
        <v>77</v>
      </c>
      <c r="G4" s="32"/>
      <c r="H4" s="31" t="s">
        <v>78</v>
      </c>
      <c r="I4" s="32"/>
      <c r="J4" s="31" t="s">
        <v>79</v>
      </c>
      <c r="K4" s="32"/>
      <c r="L4" s="31" t="s">
        <v>80</v>
      </c>
      <c r="M4" s="32"/>
      <c r="N4" s="31" t="s">
        <v>81</v>
      </c>
      <c r="O4" s="32"/>
      <c r="P4" s="31" t="s">
        <v>82</v>
      </c>
      <c r="Q4" s="32"/>
      <c r="R4" s="31" t="s">
        <v>83</v>
      </c>
      <c r="S4" s="32"/>
      <c r="T4" s="32"/>
      <c r="U4" s="31" t="s">
        <v>84</v>
      </c>
      <c r="V4" s="32"/>
      <c r="W4" s="12" t="s">
        <v>85</v>
      </c>
    </row>
    <row r="5" spans="1:23" ht="18" customHeight="1">
      <c r="A5" s="8"/>
      <c r="B5" s="8"/>
      <c r="C5" s="8"/>
      <c r="D5" s="9" t="s">
        <v>86</v>
      </c>
      <c r="E5" s="33" t="s">
        <v>87</v>
      </c>
      <c r="F5" s="33" t="s">
        <v>88</v>
      </c>
      <c r="G5" s="33" t="s">
        <v>89</v>
      </c>
      <c r="H5" s="33" t="s">
        <v>88</v>
      </c>
      <c r="I5" s="33" t="s">
        <v>89</v>
      </c>
      <c r="J5" s="33" t="s">
        <v>88</v>
      </c>
      <c r="K5" s="33" t="s">
        <v>89</v>
      </c>
      <c r="L5" s="33" t="s">
        <v>88</v>
      </c>
      <c r="M5" s="33" t="s">
        <v>89</v>
      </c>
      <c r="N5" s="33" t="s">
        <v>88</v>
      </c>
      <c r="O5" s="33" t="s">
        <v>89</v>
      </c>
      <c r="P5" s="33" t="s">
        <v>88</v>
      </c>
      <c r="Q5" s="33" t="s">
        <v>89</v>
      </c>
      <c r="R5" s="33" t="s">
        <v>88</v>
      </c>
      <c r="S5" s="33"/>
      <c r="T5" s="33" t="s">
        <v>89</v>
      </c>
      <c r="U5" s="33" t="s">
        <v>88</v>
      </c>
      <c r="V5" s="33" t="s">
        <v>89</v>
      </c>
      <c r="W5" s="12"/>
    </row>
    <row r="6" spans="1:23" ht="18.75" customHeight="1">
      <c r="A6" s="34" t="s">
        <v>90</v>
      </c>
      <c r="B6" s="35" t="s">
        <v>91</v>
      </c>
      <c r="C6" s="36" t="s">
        <v>92</v>
      </c>
      <c r="D6" s="9">
        <v>3</v>
      </c>
      <c r="E6" s="9" t="s">
        <v>93</v>
      </c>
      <c r="F6" s="37">
        <v>1315.5</v>
      </c>
      <c r="G6" s="38">
        <v>3946.5</v>
      </c>
      <c r="H6" s="37">
        <v>1387.5</v>
      </c>
      <c r="I6" s="38">
        <v>4162.5</v>
      </c>
      <c r="J6" s="37">
        <v>1297.5</v>
      </c>
      <c r="K6" s="38">
        <v>3892.5</v>
      </c>
      <c r="L6" s="37">
        <v>1416</v>
      </c>
      <c r="M6" s="38">
        <v>4248</v>
      </c>
      <c r="N6" s="37">
        <v>1450.5</v>
      </c>
      <c r="O6" s="38">
        <v>4351.5</v>
      </c>
      <c r="P6" s="37">
        <v>1456.5</v>
      </c>
      <c r="Q6" s="38">
        <v>4369.5</v>
      </c>
      <c r="R6" s="46">
        <v>1500</v>
      </c>
      <c r="S6" s="9">
        <v>1200</v>
      </c>
      <c r="T6" s="38">
        <v>4500</v>
      </c>
      <c r="U6" s="9">
        <v>1512</v>
      </c>
      <c r="V6" s="38">
        <v>4536</v>
      </c>
      <c r="W6" s="47" t="s">
        <v>94</v>
      </c>
    </row>
    <row r="7" spans="1:23" ht="18.75" customHeight="1">
      <c r="A7" s="39"/>
      <c r="B7" s="40"/>
      <c r="C7" s="36" t="s">
        <v>95</v>
      </c>
      <c r="D7" s="9">
        <v>20</v>
      </c>
      <c r="E7" s="9" t="s">
        <v>96</v>
      </c>
      <c r="F7" s="37">
        <v>100.855</v>
      </c>
      <c r="G7" s="38">
        <v>2017.1</v>
      </c>
      <c r="H7" s="37">
        <v>106.375</v>
      </c>
      <c r="I7" s="38">
        <v>2127.5</v>
      </c>
      <c r="J7" s="37">
        <v>99.475</v>
      </c>
      <c r="K7" s="38">
        <v>1989.5</v>
      </c>
      <c r="L7" s="37">
        <v>108.55999999999999</v>
      </c>
      <c r="M7" s="38">
        <v>2171.2</v>
      </c>
      <c r="N7" s="37">
        <v>111.205</v>
      </c>
      <c r="O7" s="38">
        <v>2224.1</v>
      </c>
      <c r="P7" s="37">
        <v>111.665</v>
      </c>
      <c r="Q7" s="38">
        <v>2233.2999999999997</v>
      </c>
      <c r="R7" s="46">
        <v>115</v>
      </c>
      <c r="S7" s="9">
        <v>115</v>
      </c>
      <c r="T7" s="38">
        <v>2300</v>
      </c>
      <c r="U7" s="9">
        <v>115.92</v>
      </c>
      <c r="V7" s="38">
        <v>2318.4</v>
      </c>
      <c r="W7" s="48"/>
    </row>
    <row r="8" spans="1:23" ht="24">
      <c r="A8" s="39"/>
      <c r="B8" s="40"/>
      <c r="C8" s="36" t="s">
        <v>97</v>
      </c>
      <c r="D8" s="9">
        <v>250</v>
      </c>
      <c r="E8" s="9" t="s">
        <v>96</v>
      </c>
      <c r="F8" s="37">
        <v>23.679</v>
      </c>
      <c r="G8" s="38">
        <v>5919.75</v>
      </c>
      <c r="H8" s="37">
        <v>24.975</v>
      </c>
      <c r="I8" s="38">
        <v>6243.75</v>
      </c>
      <c r="J8" s="37">
        <v>23.355</v>
      </c>
      <c r="K8" s="38">
        <v>5838.75</v>
      </c>
      <c r="L8" s="37">
        <v>25.488</v>
      </c>
      <c r="M8" s="38">
        <v>6372</v>
      </c>
      <c r="N8" s="37">
        <v>26.108999999999998</v>
      </c>
      <c r="O8" s="38">
        <v>6527.25</v>
      </c>
      <c r="P8" s="37">
        <v>26.217</v>
      </c>
      <c r="Q8" s="38">
        <v>6554.25</v>
      </c>
      <c r="R8" s="46">
        <v>27</v>
      </c>
      <c r="S8" s="9">
        <v>27</v>
      </c>
      <c r="T8" s="38">
        <v>6750</v>
      </c>
      <c r="U8" s="9">
        <v>27.216</v>
      </c>
      <c r="V8" s="38">
        <v>6804</v>
      </c>
      <c r="W8" s="48"/>
    </row>
    <row r="9" spans="1:23" ht="24">
      <c r="A9" s="39"/>
      <c r="B9" s="40"/>
      <c r="C9" s="36" t="s">
        <v>98</v>
      </c>
      <c r="D9" s="9">
        <v>40</v>
      </c>
      <c r="E9" s="9" t="s">
        <v>96</v>
      </c>
      <c r="F9" s="37">
        <v>166.63</v>
      </c>
      <c r="G9" s="38">
        <v>6665.2</v>
      </c>
      <c r="H9" s="37">
        <v>175.75</v>
      </c>
      <c r="I9" s="38">
        <v>7030</v>
      </c>
      <c r="J9" s="37">
        <v>164.35</v>
      </c>
      <c r="K9" s="38">
        <v>6574</v>
      </c>
      <c r="L9" s="37">
        <v>179.36</v>
      </c>
      <c r="M9" s="38">
        <v>7174.4</v>
      </c>
      <c r="N9" s="37">
        <v>183.73</v>
      </c>
      <c r="O9" s="38">
        <v>7349.2</v>
      </c>
      <c r="P9" s="37">
        <v>184.49</v>
      </c>
      <c r="Q9" s="38">
        <v>7379.6</v>
      </c>
      <c r="R9" s="46">
        <v>190</v>
      </c>
      <c r="S9" s="9">
        <v>190</v>
      </c>
      <c r="T9" s="38">
        <v>7600</v>
      </c>
      <c r="U9" s="9">
        <v>191.52</v>
      </c>
      <c r="V9" s="38">
        <v>7660.8</v>
      </c>
      <c r="W9" s="48"/>
    </row>
    <row r="10" spans="1:23" ht="24">
      <c r="A10" s="39"/>
      <c r="B10" s="40"/>
      <c r="C10" s="36" t="s">
        <v>99</v>
      </c>
      <c r="D10" s="9">
        <v>40</v>
      </c>
      <c r="E10" s="9" t="s">
        <v>96</v>
      </c>
      <c r="F10" s="37">
        <v>184.17</v>
      </c>
      <c r="G10" s="38">
        <v>7366.799999999999</v>
      </c>
      <c r="H10" s="37">
        <v>194.25</v>
      </c>
      <c r="I10" s="38">
        <v>7770</v>
      </c>
      <c r="J10" s="37">
        <v>181.65</v>
      </c>
      <c r="K10" s="38">
        <v>7266</v>
      </c>
      <c r="L10" s="37">
        <v>198.23999999999998</v>
      </c>
      <c r="M10" s="38">
        <v>7929.6</v>
      </c>
      <c r="N10" s="37">
        <v>203.07</v>
      </c>
      <c r="O10" s="38">
        <v>8122.799999999999</v>
      </c>
      <c r="P10" s="37">
        <v>203.91</v>
      </c>
      <c r="Q10" s="38">
        <v>8156.4</v>
      </c>
      <c r="R10" s="46">
        <v>210</v>
      </c>
      <c r="S10" s="9">
        <v>210</v>
      </c>
      <c r="T10" s="38">
        <v>8400</v>
      </c>
      <c r="U10" s="9">
        <v>211.68</v>
      </c>
      <c r="V10" s="38">
        <v>8467.2</v>
      </c>
      <c r="W10" s="48"/>
    </row>
    <row r="11" spans="1:23" ht="18.75" customHeight="1">
      <c r="A11" s="39"/>
      <c r="B11" s="35" t="s">
        <v>100</v>
      </c>
      <c r="C11" s="36" t="s">
        <v>101</v>
      </c>
      <c r="D11" s="9">
        <v>1</v>
      </c>
      <c r="E11" s="9" t="s">
        <v>93</v>
      </c>
      <c r="F11" s="37">
        <v>1052.4</v>
      </c>
      <c r="G11" s="38">
        <v>1052.4</v>
      </c>
      <c r="H11" s="37">
        <v>1110</v>
      </c>
      <c r="I11" s="38">
        <v>1110</v>
      </c>
      <c r="J11" s="37">
        <v>1038</v>
      </c>
      <c r="K11" s="38">
        <v>1038</v>
      </c>
      <c r="L11" s="37">
        <v>1132.8</v>
      </c>
      <c r="M11" s="38">
        <v>1132.8</v>
      </c>
      <c r="N11" s="37">
        <v>1160.3999999999999</v>
      </c>
      <c r="O11" s="38">
        <v>1160.3999999999999</v>
      </c>
      <c r="P11" s="37">
        <v>1165.2</v>
      </c>
      <c r="Q11" s="38">
        <v>1165.2</v>
      </c>
      <c r="R11" s="46">
        <v>1200</v>
      </c>
      <c r="S11" s="9">
        <v>1480</v>
      </c>
      <c r="T11" s="38">
        <v>1200</v>
      </c>
      <c r="U11" s="9">
        <v>1209.6</v>
      </c>
      <c r="V11" s="38">
        <v>1209.6</v>
      </c>
      <c r="W11" s="49" t="s">
        <v>102</v>
      </c>
    </row>
    <row r="12" spans="1:23" ht="18.75" customHeight="1">
      <c r="A12" s="39"/>
      <c r="B12" s="40"/>
      <c r="C12" s="36" t="s">
        <v>103</v>
      </c>
      <c r="D12" s="9">
        <v>2</v>
      </c>
      <c r="E12" s="9" t="s">
        <v>93</v>
      </c>
      <c r="F12" s="37">
        <v>859.46</v>
      </c>
      <c r="G12" s="38">
        <v>1718.92</v>
      </c>
      <c r="H12" s="37">
        <v>906.5</v>
      </c>
      <c r="I12" s="38">
        <v>1813</v>
      </c>
      <c r="J12" s="37">
        <v>847.7</v>
      </c>
      <c r="K12" s="38">
        <v>1695.4</v>
      </c>
      <c r="L12" s="37">
        <v>925.12</v>
      </c>
      <c r="M12" s="38">
        <v>1850.24</v>
      </c>
      <c r="N12" s="37">
        <v>947.66</v>
      </c>
      <c r="O12" s="38">
        <v>1895.32</v>
      </c>
      <c r="P12" s="37">
        <v>951.58</v>
      </c>
      <c r="Q12" s="38">
        <v>1903.16</v>
      </c>
      <c r="R12" s="46">
        <v>980</v>
      </c>
      <c r="S12" s="9">
        <v>1290</v>
      </c>
      <c r="T12" s="38">
        <v>1960</v>
      </c>
      <c r="U12" s="9">
        <v>987.84</v>
      </c>
      <c r="V12" s="38">
        <v>1975.68</v>
      </c>
      <c r="W12" s="50"/>
    </row>
    <row r="13" spans="1:23" ht="18.75" customHeight="1">
      <c r="A13" s="39"/>
      <c r="B13" s="40"/>
      <c r="C13" s="36" t="s">
        <v>104</v>
      </c>
      <c r="D13" s="9">
        <v>14</v>
      </c>
      <c r="E13" s="9" t="s">
        <v>96</v>
      </c>
      <c r="F13" s="37">
        <v>105.24</v>
      </c>
      <c r="G13" s="38">
        <v>1473.36</v>
      </c>
      <c r="H13" s="37">
        <v>111</v>
      </c>
      <c r="I13" s="38">
        <v>1554</v>
      </c>
      <c r="J13" s="37">
        <v>103.8</v>
      </c>
      <c r="K13" s="38">
        <v>1453.2</v>
      </c>
      <c r="L13" s="37">
        <v>113.28</v>
      </c>
      <c r="M13" s="38">
        <v>1585.92</v>
      </c>
      <c r="N13" s="37">
        <v>116.04</v>
      </c>
      <c r="O13" s="38">
        <v>1624.56</v>
      </c>
      <c r="P13" s="37">
        <v>116.52</v>
      </c>
      <c r="Q13" s="38">
        <v>1631.28</v>
      </c>
      <c r="R13" s="9">
        <v>120</v>
      </c>
      <c r="S13" s="9">
        <v>120</v>
      </c>
      <c r="T13" s="38">
        <v>1680</v>
      </c>
      <c r="U13" s="9">
        <v>120.96</v>
      </c>
      <c r="V13" s="38">
        <v>1693.44</v>
      </c>
      <c r="W13" s="50"/>
    </row>
    <row r="14" spans="1:23" ht="18.75" customHeight="1">
      <c r="A14" s="39"/>
      <c r="B14" s="40"/>
      <c r="C14" s="36" t="s">
        <v>105</v>
      </c>
      <c r="D14" s="9">
        <v>51</v>
      </c>
      <c r="E14" s="9" t="s">
        <v>96</v>
      </c>
      <c r="F14" s="37">
        <v>105.24</v>
      </c>
      <c r="G14" s="38">
        <v>5367.24</v>
      </c>
      <c r="H14" s="37">
        <v>111</v>
      </c>
      <c r="I14" s="38">
        <v>5661</v>
      </c>
      <c r="J14" s="37">
        <v>103.8</v>
      </c>
      <c r="K14" s="38">
        <v>5293.8</v>
      </c>
      <c r="L14" s="37">
        <v>113.28</v>
      </c>
      <c r="M14" s="38">
        <v>5777.28</v>
      </c>
      <c r="N14" s="37">
        <v>116.04</v>
      </c>
      <c r="O14" s="38">
        <v>5918.04</v>
      </c>
      <c r="P14" s="37">
        <v>116.52</v>
      </c>
      <c r="Q14" s="38">
        <v>5942.52</v>
      </c>
      <c r="R14" s="9">
        <v>120</v>
      </c>
      <c r="S14" s="9">
        <v>120</v>
      </c>
      <c r="T14" s="38">
        <v>6120</v>
      </c>
      <c r="U14" s="9">
        <v>120.96</v>
      </c>
      <c r="V14" s="38">
        <v>6168.96</v>
      </c>
      <c r="W14" s="50"/>
    </row>
    <row r="15" spans="1:23" ht="24">
      <c r="A15" s="39"/>
      <c r="B15" s="40"/>
      <c r="C15" s="36" t="s">
        <v>106</v>
      </c>
      <c r="D15" s="9">
        <v>24</v>
      </c>
      <c r="E15" s="9" t="s">
        <v>96</v>
      </c>
      <c r="F15" s="37">
        <v>122.78</v>
      </c>
      <c r="G15" s="38">
        <v>2946.72</v>
      </c>
      <c r="H15" s="37">
        <v>129.5</v>
      </c>
      <c r="I15" s="38">
        <v>3108</v>
      </c>
      <c r="J15" s="37">
        <v>121.1</v>
      </c>
      <c r="K15" s="38">
        <v>2906.3999999999996</v>
      </c>
      <c r="L15" s="37">
        <v>132.16</v>
      </c>
      <c r="M15" s="38">
        <v>3171.84</v>
      </c>
      <c r="N15" s="37">
        <v>135.38</v>
      </c>
      <c r="O15" s="38">
        <v>3249.12</v>
      </c>
      <c r="P15" s="37">
        <v>135.94</v>
      </c>
      <c r="Q15" s="38">
        <v>3262.56</v>
      </c>
      <c r="R15" s="9">
        <v>140</v>
      </c>
      <c r="S15" s="9">
        <v>140</v>
      </c>
      <c r="T15" s="38">
        <v>3360</v>
      </c>
      <c r="U15" s="9">
        <v>141.12</v>
      </c>
      <c r="V15" s="38">
        <v>3386.88</v>
      </c>
      <c r="W15" s="50"/>
    </row>
    <row r="16" spans="1:23" ht="18.75" customHeight="1">
      <c r="A16" s="39"/>
      <c r="B16" s="40"/>
      <c r="C16" s="36" t="s">
        <v>107</v>
      </c>
      <c r="D16" s="9">
        <v>4.5</v>
      </c>
      <c r="E16" s="9" t="s">
        <v>108</v>
      </c>
      <c r="F16" s="37">
        <v>1771.54</v>
      </c>
      <c r="G16" s="38">
        <v>7971.93</v>
      </c>
      <c r="H16" s="37">
        <v>1868.5</v>
      </c>
      <c r="I16" s="38">
        <v>8408.25</v>
      </c>
      <c r="J16" s="37">
        <v>1747.3</v>
      </c>
      <c r="K16" s="38">
        <v>7862.85</v>
      </c>
      <c r="L16" s="37">
        <v>1906.88</v>
      </c>
      <c r="M16" s="38">
        <v>8580.96</v>
      </c>
      <c r="N16" s="37">
        <v>1953.34</v>
      </c>
      <c r="O16" s="38">
        <v>8790.029999999999</v>
      </c>
      <c r="P16" s="37">
        <v>1961.4199999999998</v>
      </c>
      <c r="Q16" s="38">
        <v>8826.39</v>
      </c>
      <c r="R16" s="9">
        <v>2020</v>
      </c>
      <c r="S16" s="9">
        <v>2020</v>
      </c>
      <c r="T16" s="38">
        <v>9090</v>
      </c>
      <c r="U16" s="9">
        <v>2036.16</v>
      </c>
      <c r="V16" s="38">
        <v>9162.720000000001</v>
      </c>
      <c r="W16" s="50"/>
    </row>
    <row r="17" spans="1:23" ht="18.75" customHeight="1">
      <c r="A17" s="39"/>
      <c r="B17" s="40"/>
      <c r="C17" s="36" t="s">
        <v>109</v>
      </c>
      <c r="D17" s="9">
        <v>1</v>
      </c>
      <c r="E17" s="9" t="s">
        <v>110</v>
      </c>
      <c r="F17" s="37">
        <v>2367.9</v>
      </c>
      <c r="G17" s="38">
        <v>2367.9</v>
      </c>
      <c r="H17" s="37">
        <v>2497.5</v>
      </c>
      <c r="I17" s="38">
        <v>2497.5</v>
      </c>
      <c r="J17" s="37">
        <v>2335.5</v>
      </c>
      <c r="K17" s="38">
        <v>2335.5</v>
      </c>
      <c r="L17" s="37">
        <v>2548.7999999999997</v>
      </c>
      <c r="M17" s="38">
        <v>2548.7999999999997</v>
      </c>
      <c r="N17" s="37">
        <v>2610.9</v>
      </c>
      <c r="O17" s="38">
        <v>2610.9</v>
      </c>
      <c r="P17" s="37">
        <v>2621.7</v>
      </c>
      <c r="Q17" s="38">
        <v>2621.7</v>
      </c>
      <c r="R17" s="9">
        <v>2700</v>
      </c>
      <c r="S17" s="9">
        <v>2700</v>
      </c>
      <c r="T17" s="38">
        <v>2700</v>
      </c>
      <c r="U17" s="9">
        <v>2721.6</v>
      </c>
      <c r="V17" s="38">
        <v>2721.6</v>
      </c>
      <c r="W17" s="50"/>
    </row>
    <row r="18" spans="1:23" ht="18.75" customHeight="1">
      <c r="A18" s="39"/>
      <c r="B18" s="40"/>
      <c r="C18" s="36" t="s">
        <v>111</v>
      </c>
      <c r="D18" s="9">
        <v>1</v>
      </c>
      <c r="E18" s="9" t="s">
        <v>110</v>
      </c>
      <c r="F18" s="37">
        <v>1754</v>
      </c>
      <c r="G18" s="38">
        <v>1754</v>
      </c>
      <c r="H18" s="37">
        <v>1850</v>
      </c>
      <c r="I18" s="38">
        <v>1850</v>
      </c>
      <c r="J18" s="37">
        <v>1730</v>
      </c>
      <c r="K18" s="38">
        <v>1730</v>
      </c>
      <c r="L18" s="37">
        <v>1888</v>
      </c>
      <c r="M18" s="38">
        <v>1888</v>
      </c>
      <c r="N18" s="37">
        <v>1934</v>
      </c>
      <c r="O18" s="38">
        <v>1934</v>
      </c>
      <c r="P18" s="37">
        <v>1942</v>
      </c>
      <c r="Q18" s="38">
        <v>1942</v>
      </c>
      <c r="R18" s="9">
        <v>2000</v>
      </c>
      <c r="S18" s="9">
        <v>2000</v>
      </c>
      <c r="T18" s="38">
        <v>2000</v>
      </c>
      <c r="U18" s="9">
        <v>2016</v>
      </c>
      <c r="V18" s="38">
        <v>2016</v>
      </c>
      <c r="W18" s="50"/>
    </row>
    <row r="19" spans="1:23" ht="18.75" customHeight="1">
      <c r="A19" s="39"/>
      <c r="B19" s="40"/>
      <c r="C19" s="36" t="s">
        <v>112</v>
      </c>
      <c r="D19" s="9">
        <v>2</v>
      </c>
      <c r="E19" s="9" t="s">
        <v>110</v>
      </c>
      <c r="F19" s="37">
        <v>1762.77</v>
      </c>
      <c r="G19" s="38">
        <v>3525.54</v>
      </c>
      <c r="H19" s="37">
        <v>1859.25</v>
      </c>
      <c r="I19" s="38">
        <v>3718.5</v>
      </c>
      <c r="J19" s="37">
        <v>1738.65</v>
      </c>
      <c r="K19" s="38">
        <v>3477.3</v>
      </c>
      <c r="L19" s="37">
        <v>1897.4399999999998</v>
      </c>
      <c r="M19" s="38">
        <v>3794.8799999999997</v>
      </c>
      <c r="N19" s="37">
        <v>1943.6699999999998</v>
      </c>
      <c r="O19" s="38">
        <v>3887.3399999999997</v>
      </c>
      <c r="P19" s="37">
        <v>1951.71</v>
      </c>
      <c r="Q19" s="38">
        <v>3903.42</v>
      </c>
      <c r="R19" s="9">
        <v>2010</v>
      </c>
      <c r="S19" s="9">
        <v>2010</v>
      </c>
      <c r="T19" s="38">
        <v>4020</v>
      </c>
      <c r="U19" s="9">
        <v>2026.08</v>
      </c>
      <c r="V19" s="38">
        <v>4052.16</v>
      </c>
      <c r="W19" s="50"/>
    </row>
    <row r="20" spans="1:23" ht="18.75" customHeight="1">
      <c r="A20" s="39"/>
      <c r="B20" s="40"/>
      <c r="C20" s="41" t="s">
        <v>113</v>
      </c>
      <c r="D20" s="9">
        <v>2</v>
      </c>
      <c r="E20" s="9" t="s">
        <v>110</v>
      </c>
      <c r="F20" s="37">
        <v>2367.9</v>
      </c>
      <c r="G20" s="38">
        <v>4735.8</v>
      </c>
      <c r="H20" s="37">
        <v>2497.5</v>
      </c>
      <c r="I20" s="38">
        <v>4995</v>
      </c>
      <c r="J20" s="37">
        <v>2335.5</v>
      </c>
      <c r="K20" s="38">
        <v>4671</v>
      </c>
      <c r="L20" s="37">
        <v>2548.7999999999997</v>
      </c>
      <c r="M20" s="38">
        <v>5097.599999999999</v>
      </c>
      <c r="N20" s="37">
        <v>2610.9</v>
      </c>
      <c r="O20" s="38">
        <v>5221.8</v>
      </c>
      <c r="P20" s="37">
        <v>2621.7</v>
      </c>
      <c r="Q20" s="38">
        <v>5243.4</v>
      </c>
      <c r="R20" s="9">
        <v>2700</v>
      </c>
      <c r="S20" s="9">
        <v>2700</v>
      </c>
      <c r="T20" s="38">
        <v>5400</v>
      </c>
      <c r="U20" s="9">
        <v>2721.6</v>
      </c>
      <c r="V20" s="38">
        <v>5443.2</v>
      </c>
      <c r="W20" s="51"/>
    </row>
    <row r="21" spans="1:23" ht="16.5" customHeight="1">
      <c r="A21" s="8" t="s">
        <v>114</v>
      </c>
      <c r="B21" s="8"/>
      <c r="C21" s="41" t="s">
        <v>115</v>
      </c>
      <c r="D21" s="9">
        <v>12</v>
      </c>
      <c r="E21" s="9" t="s">
        <v>110</v>
      </c>
      <c r="F21" s="37">
        <v>175.4</v>
      </c>
      <c r="G21" s="38">
        <v>2104.8</v>
      </c>
      <c r="H21" s="37">
        <v>185</v>
      </c>
      <c r="I21" s="38">
        <v>2220</v>
      </c>
      <c r="J21" s="37">
        <v>173</v>
      </c>
      <c r="K21" s="38">
        <v>2076</v>
      </c>
      <c r="L21" s="37">
        <v>188.8</v>
      </c>
      <c r="M21" s="38">
        <v>2265.6</v>
      </c>
      <c r="N21" s="37">
        <v>193.4</v>
      </c>
      <c r="O21" s="38">
        <v>2320.8</v>
      </c>
      <c r="P21" s="37">
        <v>194.2</v>
      </c>
      <c r="Q21" s="38">
        <v>2330.3999999999996</v>
      </c>
      <c r="R21" s="9">
        <v>200</v>
      </c>
      <c r="S21" s="9">
        <v>200</v>
      </c>
      <c r="T21" s="38">
        <v>2400</v>
      </c>
      <c r="U21" s="9">
        <v>201.6</v>
      </c>
      <c r="V21" s="38">
        <v>2419.2</v>
      </c>
      <c r="W21" s="49" t="s">
        <v>116</v>
      </c>
    </row>
    <row r="22" spans="1:23" ht="16.5" customHeight="1">
      <c r="A22" s="8"/>
      <c r="B22" s="8"/>
      <c r="C22" s="41" t="s">
        <v>117</v>
      </c>
      <c r="D22" s="9">
        <v>18</v>
      </c>
      <c r="E22" s="9" t="s">
        <v>110</v>
      </c>
      <c r="F22" s="37">
        <v>105.24</v>
      </c>
      <c r="G22" s="38">
        <v>1894.32</v>
      </c>
      <c r="H22" s="37">
        <v>111</v>
      </c>
      <c r="I22" s="38">
        <v>1998</v>
      </c>
      <c r="J22" s="37">
        <v>103.8</v>
      </c>
      <c r="K22" s="38">
        <v>1868.4</v>
      </c>
      <c r="L22" s="37">
        <v>113.28</v>
      </c>
      <c r="M22" s="38">
        <v>2039.04</v>
      </c>
      <c r="N22" s="37">
        <v>116.04</v>
      </c>
      <c r="O22" s="38">
        <v>2088.72</v>
      </c>
      <c r="P22" s="37">
        <v>116.52</v>
      </c>
      <c r="Q22" s="38">
        <v>2097.36</v>
      </c>
      <c r="R22" s="9">
        <v>120</v>
      </c>
      <c r="S22" s="9">
        <v>120</v>
      </c>
      <c r="T22" s="38">
        <v>2160</v>
      </c>
      <c r="U22" s="9">
        <v>120.96</v>
      </c>
      <c r="V22" s="38">
        <v>2177.28</v>
      </c>
      <c r="W22" s="50"/>
    </row>
    <row r="23" spans="1:23" ht="16.5" customHeight="1">
      <c r="A23" s="8"/>
      <c r="B23" s="8"/>
      <c r="C23" s="41" t="s">
        <v>118</v>
      </c>
      <c r="D23" s="9">
        <v>30</v>
      </c>
      <c r="E23" s="9" t="s">
        <v>110</v>
      </c>
      <c r="F23" s="37">
        <v>140.32</v>
      </c>
      <c r="G23" s="38">
        <v>4209.599999999999</v>
      </c>
      <c r="H23" s="37">
        <v>148</v>
      </c>
      <c r="I23" s="38">
        <v>4440</v>
      </c>
      <c r="J23" s="37">
        <v>138.4</v>
      </c>
      <c r="K23" s="38">
        <v>4152</v>
      </c>
      <c r="L23" s="37">
        <v>151.04</v>
      </c>
      <c r="M23" s="38">
        <v>4531.2</v>
      </c>
      <c r="N23" s="37">
        <v>154.72</v>
      </c>
      <c r="O23" s="38">
        <v>4641.6</v>
      </c>
      <c r="P23" s="37">
        <v>155.35999999999999</v>
      </c>
      <c r="Q23" s="38">
        <v>4660.799999999999</v>
      </c>
      <c r="R23" s="9">
        <v>160</v>
      </c>
      <c r="S23" s="9">
        <v>160</v>
      </c>
      <c r="T23" s="38">
        <v>4800</v>
      </c>
      <c r="U23" s="9">
        <v>161.28</v>
      </c>
      <c r="V23" s="38">
        <v>4838.4</v>
      </c>
      <c r="W23" s="50"/>
    </row>
    <row r="24" spans="1:23" ht="16.5" customHeight="1">
      <c r="A24" s="8"/>
      <c r="B24" s="8"/>
      <c r="C24" s="42" t="s">
        <v>119</v>
      </c>
      <c r="D24" s="9">
        <v>4</v>
      </c>
      <c r="E24" s="9" t="s">
        <v>110</v>
      </c>
      <c r="F24" s="37">
        <v>87.7</v>
      </c>
      <c r="G24" s="38">
        <v>350.8</v>
      </c>
      <c r="H24" s="37">
        <v>92.5</v>
      </c>
      <c r="I24" s="38">
        <v>370</v>
      </c>
      <c r="J24" s="37">
        <v>86.5</v>
      </c>
      <c r="K24" s="38">
        <v>346</v>
      </c>
      <c r="L24" s="37">
        <v>94.4</v>
      </c>
      <c r="M24" s="38">
        <v>377.6</v>
      </c>
      <c r="N24" s="37">
        <v>96.7</v>
      </c>
      <c r="O24" s="38">
        <v>386.8</v>
      </c>
      <c r="P24" s="37">
        <v>97.1</v>
      </c>
      <c r="Q24" s="38">
        <v>388.4</v>
      </c>
      <c r="R24" s="9">
        <v>100</v>
      </c>
      <c r="S24" s="9">
        <v>100</v>
      </c>
      <c r="T24" s="38">
        <v>400</v>
      </c>
      <c r="U24" s="9">
        <v>100.8</v>
      </c>
      <c r="V24" s="38">
        <v>403.2</v>
      </c>
      <c r="W24" s="50"/>
    </row>
    <row r="25" spans="1:23" ht="16.5" customHeight="1">
      <c r="A25" s="8"/>
      <c r="B25" s="8"/>
      <c r="C25" s="42" t="s">
        <v>120</v>
      </c>
      <c r="D25" s="9">
        <v>79</v>
      </c>
      <c r="E25" s="9" t="s">
        <v>108</v>
      </c>
      <c r="F25" s="37">
        <v>35.08</v>
      </c>
      <c r="G25" s="38">
        <v>2771.32</v>
      </c>
      <c r="H25" s="37">
        <v>37</v>
      </c>
      <c r="I25" s="38">
        <v>2923</v>
      </c>
      <c r="J25" s="37">
        <v>34.6</v>
      </c>
      <c r="K25" s="38">
        <v>2733.4</v>
      </c>
      <c r="L25" s="37">
        <v>37.76</v>
      </c>
      <c r="M25" s="38">
        <v>2983.04</v>
      </c>
      <c r="N25" s="37">
        <v>38.68</v>
      </c>
      <c r="O25" s="38">
        <v>3055.72</v>
      </c>
      <c r="P25" s="37">
        <v>38.839999999999996</v>
      </c>
      <c r="Q25" s="38">
        <v>3068.3599999999997</v>
      </c>
      <c r="R25" s="9">
        <v>40</v>
      </c>
      <c r="S25" s="9">
        <v>40</v>
      </c>
      <c r="T25" s="38">
        <v>3160</v>
      </c>
      <c r="U25" s="9">
        <v>40.32</v>
      </c>
      <c r="V25" s="38">
        <v>3185.28</v>
      </c>
      <c r="W25" s="51"/>
    </row>
    <row r="26" spans="1:23" ht="16.5" customHeight="1">
      <c r="A26" s="13" t="s">
        <v>121</v>
      </c>
      <c r="B26" s="13"/>
      <c r="C26" s="13"/>
      <c r="D26" s="33" t="s">
        <v>122</v>
      </c>
      <c r="E26" s="43"/>
      <c r="F26" s="9" t="s">
        <v>123</v>
      </c>
      <c r="G26" s="38">
        <v>70160</v>
      </c>
      <c r="H26" s="9" t="s">
        <v>123</v>
      </c>
      <c r="I26" s="38">
        <v>74000</v>
      </c>
      <c r="J26" s="9" t="s">
        <v>123</v>
      </c>
      <c r="K26" s="38">
        <v>69200</v>
      </c>
      <c r="L26" s="9" t="s">
        <v>123</v>
      </c>
      <c r="M26" s="38">
        <v>75519.99999999999</v>
      </c>
      <c r="N26" s="9" t="s">
        <v>123</v>
      </c>
      <c r="O26" s="38">
        <v>77360.00000000001</v>
      </c>
      <c r="P26" s="9" t="s">
        <v>123</v>
      </c>
      <c r="Q26" s="38">
        <v>77679.99999999999</v>
      </c>
      <c r="R26" s="14" t="s">
        <v>123</v>
      </c>
      <c r="S26" s="52"/>
      <c r="T26" s="52">
        <v>80000</v>
      </c>
      <c r="U26" s="14" t="s">
        <v>123</v>
      </c>
      <c r="V26" s="52">
        <v>80639.99999999999</v>
      </c>
      <c r="W26" s="53"/>
    </row>
    <row r="27" spans="1:23" ht="91.5" customHeight="1">
      <c r="A27" s="44" t="s">
        <v>124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</sheetData>
  <sheetProtection/>
  <mergeCells count="24">
    <mergeCell ref="A1:W1"/>
    <mergeCell ref="A2:W2"/>
    <mergeCell ref="A3:W3"/>
    <mergeCell ref="D4:E4"/>
    <mergeCell ref="F4:G4"/>
    <mergeCell ref="H4:I4"/>
    <mergeCell ref="J4:K4"/>
    <mergeCell ref="L4:M4"/>
    <mergeCell ref="N4:O4"/>
    <mergeCell ref="P4:Q4"/>
    <mergeCell ref="R4:T4"/>
    <mergeCell ref="U4:V4"/>
    <mergeCell ref="A26:C26"/>
    <mergeCell ref="D26:E26"/>
    <mergeCell ref="A27:W27"/>
    <mergeCell ref="A6:A20"/>
    <mergeCell ref="B6:B10"/>
    <mergeCell ref="B11:B20"/>
    <mergeCell ref="W4:W5"/>
    <mergeCell ref="W6:W10"/>
    <mergeCell ref="W11:W20"/>
    <mergeCell ref="W21:W25"/>
    <mergeCell ref="A4:C5"/>
    <mergeCell ref="A21:B25"/>
  </mergeCells>
  <printOptions horizontalCentered="1"/>
  <pageMargins left="0.16" right="0.16" top="0.16" bottom="0.16" header="0.23999999999999996" footer="0.2"/>
  <pageSetup fitToHeight="1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zoomScaleSheetLayoutView="100" workbookViewId="0" topLeftCell="A1">
      <selection activeCell="A2" sqref="A2:V2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9.75390625" style="0" customWidth="1"/>
    <col min="4" max="4" width="4.625" style="0" customWidth="1"/>
    <col min="5" max="6" width="5.75390625" style="0" customWidth="1"/>
    <col min="7" max="7" width="7.50390625" style="0" customWidth="1"/>
    <col min="8" max="8" width="5.75390625" style="0" customWidth="1"/>
    <col min="9" max="9" width="7.50390625" style="0" customWidth="1"/>
    <col min="10" max="10" width="5.75390625" style="0" customWidth="1"/>
    <col min="11" max="11" width="7.50390625" style="0" customWidth="1"/>
    <col min="12" max="12" width="5.75390625" style="0" customWidth="1"/>
    <col min="13" max="13" width="7.50390625" style="0" customWidth="1"/>
    <col min="14" max="14" width="5.7539062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75390625" style="0" customWidth="1"/>
    <col min="19" max="19" width="5.75390625" style="0" hidden="1" customWidth="1"/>
    <col min="20" max="20" width="7.50390625" style="0" customWidth="1"/>
    <col min="21" max="21" width="5.75390625" style="0" customWidth="1"/>
    <col min="22" max="22" width="7.50390625" style="0" customWidth="1"/>
  </cols>
  <sheetData>
    <row r="1" spans="1:25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22" ht="24" customHeight="1">
      <c r="A2" s="2" t="s">
        <v>125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3" t="s">
        <v>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7.75" customHeight="1">
      <c r="A4" s="4" t="s">
        <v>126</v>
      </c>
      <c r="B4" s="5"/>
      <c r="C4" s="5"/>
      <c r="D4" s="6" t="s">
        <v>76</v>
      </c>
      <c r="E4" s="6"/>
      <c r="F4" s="6" t="s">
        <v>77</v>
      </c>
      <c r="G4" s="6"/>
      <c r="H4" s="6" t="s">
        <v>78</v>
      </c>
      <c r="I4" s="6"/>
      <c r="J4" s="6" t="s">
        <v>79</v>
      </c>
      <c r="K4" s="6"/>
      <c r="L4" s="6" t="s">
        <v>80</v>
      </c>
      <c r="M4" s="6"/>
      <c r="N4" s="6" t="s">
        <v>81</v>
      </c>
      <c r="O4" s="6"/>
      <c r="P4" s="6" t="s">
        <v>82</v>
      </c>
      <c r="Q4" s="6"/>
      <c r="R4" s="6" t="s">
        <v>83</v>
      </c>
      <c r="S4" s="6"/>
      <c r="T4" s="6"/>
      <c r="U4" s="6" t="s">
        <v>84</v>
      </c>
      <c r="V4" s="6"/>
    </row>
    <row r="5" spans="1:22" ht="27.75" customHeight="1">
      <c r="A5" s="7"/>
      <c r="B5" s="8"/>
      <c r="C5" s="8"/>
      <c r="D5" s="9" t="s">
        <v>87</v>
      </c>
      <c r="E5" s="9" t="s">
        <v>86</v>
      </c>
      <c r="F5" s="9" t="s">
        <v>88</v>
      </c>
      <c r="G5" s="9" t="s">
        <v>89</v>
      </c>
      <c r="H5" s="9" t="s">
        <v>88</v>
      </c>
      <c r="I5" s="9" t="s">
        <v>89</v>
      </c>
      <c r="J5" s="9" t="s">
        <v>88</v>
      </c>
      <c r="K5" s="9" t="s">
        <v>89</v>
      </c>
      <c r="L5" s="9" t="s">
        <v>88</v>
      </c>
      <c r="M5" s="9" t="s">
        <v>89</v>
      </c>
      <c r="N5" s="9" t="s">
        <v>88</v>
      </c>
      <c r="O5" s="9" t="s">
        <v>89</v>
      </c>
      <c r="P5" s="9" t="s">
        <v>88</v>
      </c>
      <c r="Q5" s="9" t="s">
        <v>89</v>
      </c>
      <c r="R5" s="9" t="s">
        <v>88</v>
      </c>
      <c r="S5" s="9"/>
      <c r="T5" s="9" t="s">
        <v>89</v>
      </c>
      <c r="U5" s="9" t="s">
        <v>88</v>
      </c>
      <c r="V5" s="9" t="s">
        <v>89</v>
      </c>
    </row>
    <row r="6" spans="1:22" ht="30" customHeight="1">
      <c r="A6" s="10" t="s">
        <v>127</v>
      </c>
      <c r="B6" s="11"/>
      <c r="C6" s="12" t="s">
        <v>128</v>
      </c>
      <c r="D6" s="13" t="s">
        <v>129</v>
      </c>
      <c r="E6" s="9">
        <v>308</v>
      </c>
      <c r="F6" s="14">
        <v>906.696</v>
      </c>
      <c r="G6" s="14">
        <v>279262.368</v>
      </c>
      <c r="H6" s="14">
        <v>952.956</v>
      </c>
      <c r="I6" s="14">
        <v>293510.44800000003</v>
      </c>
      <c r="J6" s="14">
        <v>884.08</v>
      </c>
      <c r="K6" s="14">
        <v>272296.64</v>
      </c>
      <c r="L6" s="14">
        <v>970.4319999999999</v>
      </c>
      <c r="M6" s="14">
        <v>298893.056</v>
      </c>
      <c r="N6" s="14">
        <v>1008.468</v>
      </c>
      <c r="O6" s="14">
        <v>310608.144</v>
      </c>
      <c r="P6" s="14">
        <v>1001.2719999999999</v>
      </c>
      <c r="Q6" s="14">
        <v>308391.77599999995</v>
      </c>
      <c r="R6" s="14">
        <v>1028</v>
      </c>
      <c r="S6" s="14">
        <v>1174.68</v>
      </c>
      <c r="T6" s="14">
        <v>316624</v>
      </c>
      <c r="U6" s="14">
        <v>1069.1200000000001</v>
      </c>
      <c r="V6" s="14">
        <v>329288.96</v>
      </c>
    </row>
    <row r="7" spans="1:22" ht="30" customHeight="1">
      <c r="A7" s="10"/>
      <c r="B7" s="11"/>
      <c r="C7" s="12" t="s">
        <v>130</v>
      </c>
      <c r="D7" s="13" t="s">
        <v>129</v>
      </c>
      <c r="E7" s="9">
        <v>690</v>
      </c>
      <c r="F7" s="14">
        <v>173.754</v>
      </c>
      <c r="G7" s="14">
        <v>119890.26</v>
      </c>
      <c r="H7" s="14">
        <v>182.619</v>
      </c>
      <c r="I7" s="14">
        <v>126007.11</v>
      </c>
      <c r="J7" s="14">
        <v>169.42</v>
      </c>
      <c r="K7" s="14">
        <v>116899.79999999999</v>
      </c>
      <c r="L7" s="14">
        <v>185.968</v>
      </c>
      <c r="M7" s="14">
        <v>128317.92</v>
      </c>
      <c r="N7" s="14">
        <v>193.257</v>
      </c>
      <c r="O7" s="14">
        <v>133347.33000000002</v>
      </c>
      <c r="P7" s="14">
        <v>191.878</v>
      </c>
      <c r="Q7" s="14">
        <v>132395.81999999998</v>
      </c>
      <c r="R7" s="14">
        <v>197</v>
      </c>
      <c r="S7" s="14">
        <v>262.17</v>
      </c>
      <c r="T7" s="14">
        <v>135930</v>
      </c>
      <c r="U7" s="14">
        <v>204.88</v>
      </c>
      <c r="V7" s="14">
        <v>141367.19999999998</v>
      </c>
    </row>
    <row r="8" spans="1:22" ht="30" customHeight="1">
      <c r="A8" s="10"/>
      <c r="B8" s="11"/>
      <c r="C8" s="12" t="s">
        <v>131</v>
      </c>
      <c r="D8" s="13" t="s">
        <v>96</v>
      </c>
      <c r="E8" s="9">
        <v>5500</v>
      </c>
      <c r="F8" s="14">
        <v>43.218</v>
      </c>
      <c r="G8" s="14">
        <v>237699.00000000003</v>
      </c>
      <c r="H8" s="14">
        <v>45.423</v>
      </c>
      <c r="I8" s="14">
        <v>249826.5</v>
      </c>
      <c r="J8" s="14">
        <v>42.14</v>
      </c>
      <c r="K8" s="14">
        <v>231770</v>
      </c>
      <c r="L8" s="14">
        <v>46.256</v>
      </c>
      <c r="M8" s="14">
        <v>254408</v>
      </c>
      <c r="N8" s="14">
        <v>48.02</v>
      </c>
      <c r="O8" s="14">
        <v>264110</v>
      </c>
      <c r="P8" s="14">
        <v>47.726</v>
      </c>
      <c r="Q8" s="14">
        <v>262493</v>
      </c>
      <c r="R8" s="14">
        <v>49</v>
      </c>
      <c r="S8" s="14">
        <v>32.89</v>
      </c>
      <c r="T8" s="14">
        <v>269500</v>
      </c>
      <c r="U8" s="14">
        <v>50.96</v>
      </c>
      <c r="V8" s="14">
        <v>280280</v>
      </c>
    </row>
    <row r="9" spans="1:22" ht="30" customHeight="1">
      <c r="A9" s="10"/>
      <c r="B9" s="11"/>
      <c r="C9" s="12" t="s">
        <v>132</v>
      </c>
      <c r="D9" s="13" t="s">
        <v>96</v>
      </c>
      <c r="E9" s="9">
        <v>4500</v>
      </c>
      <c r="F9" s="14">
        <v>17.64</v>
      </c>
      <c r="G9" s="14">
        <v>79380</v>
      </c>
      <c r="H9" s="14">
        <v>18.54</v>
      </c>
      <c r="I9" s="14">
        <v>83430</v>
      </c>
      <c r="J9" s="14">
        <v>17.2</v>
      </c>
      <c r="K9" s="14">
        <v>77400</v>
      </c>
      <c r="L9" s="14">
        <v>18.88</v>
      </c>
      <c r="M9" s="14">
        <v>84960</v>
      </c>
      <c r="N9" s="14">
        <v>19.62</v>
      </c>
      <c r="O9" s="14">
        <v>88290</v>
      </c>
      <c r="P9" s="14">
        <v>19.48</v>
      </c>
      <c r="Q9" s="14">
        <v>87660</v>
      </c>
      <c r="R9" s="14">
        <v>20</v>
      </c>
      <c r="S9" s="14">
        <v>20.1</v>
      </c>
      <c r="T9" s="14">
        <v>90000</v>
      </c>
      <c r="U9" s="14">
        <v>20.8</v>
      </c>
      <c r="V9" s="14">
        <v>93600</v>
      </c>
    </row>
    <row r="10" spans="1:22" ht="30" customHeight="1">
      <c r="A10" s="10"/>
      <c r="B10" s="11"/>
      <c r="C10" s="13" t="s">
        <v>133</v>
      </c>
      <c r="D10" s="13" t="s">
        <v>96</v>
      </c>
      <c r="E10" s="9">
        <v>10000</v>
      </c>
      <c r="F10" s="14">
        <v>7.938</v>
      </c>
      <c r="G10" s="14">
        <v>79380</v>
      </c>
      <c r="H10" s="14">
        <v>8.343</v>
      </c>
      <c r="I10" s="14">
        <v>83430</v>
      </c>
      <c r="J10" s="14">
        <v>7.74</v>
      </c>
      <c r="K10" s="14">
        <v>77400</v>
      </c>
      <c r="L10" s="14">
        <v>8.495999999999999</v>
      </c>
      <c r="M10" s="14">
        <v>84959.99999999999</v>
      </c>
      <c r="N10" s="14">
        <v>8.829</v>
      </c>
      <c r="O10" s="14">
        <v>88290</v>
      </c>
      <c r="P10" s="14">
        <v>8.766</v>
      </c>
      <c r="Q10" s="14">
        <v>87660</v>
      </c>
      <c r="R10" s="14">
        <v>9</v>
      </c>
      <c r="S10" s="14">
        <v>9.05</v>
      </c>
      <c r="T10" s="14">
        <v>90000</v>
      </c>
      <c r="U10" s="14">
        <v>9.36</v>
      </c>
      <c r="V10" s="14">
        <v>93600</v>
      </c>
    </row>
    <row r="11" spans="1:254" ht="30" customHeight="1">
      <c r="A11" s="15" t="s">
        <v>121</v>
      </c>
      <c r="B11" s="13"/>
      <c r="C11" s="13"/>
      <c r="D11" s="9" t="s">
        <v>134</v>
      </c>
      <c r="E11" s="9"/>
      <c r="F11" s="9" t="s">
        <v>123</v>
      </c>
      <c r="G11" s="14">
        <v>795611.628</v>
      </c>
      <c r="H11" s="9" t="s">
        <v>123</v>
      </c>
      <c r="I11" s="14">
        <v>836204.058</v>
      </c>
      <c r="J11" s="9" t="s">
        <v>123</v>
      </c>
      <c r="K11" s="14">
        <v>775766.44</v>
      </c>
      <c r="L11" s="9" t="s">
        <v>123</v>
      </c>
      <c r="M11" s="14">
        <v>851538.976</v>
      </c>
      <c r="N11" s="9" t="s">
        <v>123</v>
      </c>
      <c r="O11" s="14">
        <v>884645.4739999999</v>
      </c>
      <c r="P11" s="9" t="s">
        <v>123</v>
      </c>
      <c r="Q11" s="14">
        <v>878600.5959999999</v>
      </c>
      <c r="R11" s="14" t="s">
        <v>123</v>
      </c>
      <c r="S11" s="14" t="s">
        <v>123</v>
      </c>
      <c r="T11" s="14">
        <v>902054</v>
      </c>
      <c r="U11" s="14" t="s">
        <v>123</v>
      </c>
      <c r="V11" s="14">
        <v>938136.16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2" ht="21" customHeight="1">
      <c r="A12" s="16" t="s">
        <v>135</v>
      </c>
      <c r="B12" s="17" t="s">
        <v>136</v>
      </c>
      <c r="C12" s="17"/>
      <c r="D12" s="17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26"/>
      <c r="V12" s="26"/>
    </row>
    <row r="13" spans="1:22" ht="21" customHeight="1">
      <c r="A13" s="18"/>
      <c r="B13" s="17" t="s">
        <v>137</v>
      </c>
      <c r="C13" s="17"/>
      <c r="D13" s="17"/>
      <c r="E13" s="17" t="s">
        <v>138</v>
      </c>
      <c r="F13" s="17"/>
      <c r="G13" s="17"/>
      <c r="H13" s="17"/>
      <c r="I13" s="17"/>
      <c r="J13" s="23"/>
      <c r="K13" s="19" t="s">
        <v>139</v>
      </c>
      <c r="L13" s="19"/>
      <c r="M13" s="17"/>
      <c r="N13" s="17" t="s">
        <v>140</v>
      </c>
      <c r="O13" s="17"/>
      <c r="P13" s="17"/>
      <c r="Q13" s="17"/>
      <c r="R13" s="17"/>
      <c r="S13" s="17"/>
      <c r="T13" s="17"/>
      <c r="U13" s="26"/>
      <c r="V13" s="26"/>
    </row>
    <row r="14" spans="1:22" ht="21" customHeight="1">
      <c r="A14" s="18"/>
      <c r="B14" s="17" t="s">
        <v>141</v>
      </c>
      <c r="C14" s="17"/>
      <c r="D14" s="17"/>
      <c r="E14" s="17" t="s">
        <v>142</v>
      </c>
      <c r="F14" s="17"/>
      <c r="G14" s="17"/>
      <c r="H14" s="17"/>
      <c r="I14" s="17"/>
      <c r="J14" s="23"/>
      <c r="K14" s="19" t="s">
        <v>143</v>
      </c>
      <c r="L14" s="19"/>
      <c r="M14" s="17"/>
      <c r="N14" s="17" t="s">
        <v>144</v>
      </c>
      <c r="O14" s="17"/>
      <c r="P14" s="17"/>
      <c r="Q14" s="17"/>
      <c r="R14" s="17"/>
      <c r="S14" s="17"/>
      <c r="T14" s="17"/>
      <c r="U14" s="26"/>
      <c r="V14" s="26"/>
    </row>
    <row r="15" spans="1:22" ht="21" customHeight="1">
      <c r="A15" s="18"/>
      <c r="B15" s="17" t="s">
        <v>145</v>
      </c>
      <c r="C15" s="17"/>
      <c r="D15" s="17"/>
      <c r="E15" s="17" t="s">
        <v>146</v>
      </c>
      <c r="F15" s="17"/>
      <c r="G15" s="17"/>
      <c r="H15" s="17"/>
      <c r="I15" s="17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6"/>
      <c r="V15" s="26"/>
    </row>
    <row r="16" spans="1:22" ht="21" customHeight="1">
      <c r="A16" s="18"/>
      <c r="B16" s="17" t="s">
        <v>147</v>
      </c>
      <c r="C16" s="17"/>
      <c r="D16" s="17"/>
      <c r="E16" s="17"/>
      <c r="F16" s="17"/>
      <c r="G16" s="17"/>
      <c r="H16" s="17"/>
      <c r="I16" s="17"/>
      <c r="J16" s="23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6"/>
      <c r="V16" s="26"/>
    </row>
    <row r="17" spans="1:28" ht="21" customHeight="1">
      <c r="A17" s="18"/>
      <c r="B17" s="17" t="s">
        <v>148</v>
      </c>
      <c r="C17" s="17"/>
      <c r="D17" s="17"/>
      <c r="E17" s="19"/>
      <c r="F17" s="17"/>
      <c r="G17" s="19"/>
      <c r="H17" s="19" t="s">
        <v>149</v>
      </c>
      <c r="I17" s="17"/>
      <c r="J17" s="17"/>
      <c r="K17" s="19" t="s">
        <v>150</v>
      </c>
      <c r="L17" s="19"/>
      <c r="M17" s="19"/>
      <c r="N17" s="19"/>
      <c r="O17" s="23"/>
      <c r="P17" s="17"/>
      <c r="Q17" s="19" t="s">
        <v>151</v>
      </c>
      <c r="R17" s="19"/>
      <c r="S17" s="19"/>
      <c r="T17" s="19"/>
      <c r="U17" s="26"/>
      <c r="V17" s="27"/>
      <c r="W17" s="28"/>
      <c r="X17" s="28"/>
      <c r="Y17" s="28"/>
      <c r="Z17" s="28"/>
      <c r="AA17" s="28"/>
      <c r="AB17" s="28"/>
    </row>
    <row r="18" spans="1:28" ht="21" customHeight="1">
      <c r="A18" s="18"/>
      <c r="B18" s="17" t="s">
        <v>152</v>
      </c>
      <c r="C18" s="17"/>
      <c r="D18" s="17"/>
      <c r="E18" s="19"/>
      <c r="F18" s="17"/>
      <c r="G18" s="19"/>
      <c r="H18" s="19" t="s">
        <v>153</v>
      </c>
      <c r="I18" s="17"/>
      <c r="J18" s="17"/>
      <c r="K18" s="19" t="s">
        <v>154</v>
      </c>
      <c r="L18" s="19"/>
      <c r="M18" s="19"/>
      <c r="N18" s="17"/>
      <c r="O18" s="23"/>
      <c r="P18" s="17"/>
      <c r="Q18" s="17" t="s">
        <v>155</v>
      </c>
      <c r="R18" s="17"/>
      <c r="S18" s="17"/>
      <c r="T18" s="17"/>
      <c r="U18" s="26"/>
      <c r="V18" s="26"/>
      <c r="W18" s="28"/>
      <c r="X18" s="28"/>
      <c r="Y18" s="28"/>
      <c r="Z18" s="28"/>
      <c r="AA18" s="28"/>
      <c r="AB18" s="28"/>
    </row>
    <row r="19" spans="1:28" ht="21" customHeight="1">
      <c r="A19" s="18"/>
      <c r="B19" s="17" t="s">
        <v>156</v>
      </c>
      <c r="C19" s="17"/>
      <c r="D19" s="17"/>
      <c r="E19" s="17"/>
      <c r="F19" s="17"/>
      <c r="G19" s="17"/>
      <c r="H19" s="17" t="s">
        <v>157</v>
      </c>
      <c r="I19" s="17"/>
      <c r="J19" s="17"/>
      <c r="K19" s="19" t="s">
        <v>158</v>
      </c>
      <c r="L19" s="19"/>
      <c r="M19" s="19"/>
      <c r="N19" s="17"/>
      <c r="O19" s="23"/>
      <c r="P19" s="17"/>
      <c r="Q19" s="17" t="s">
        <v>159</v>
      </c>
      <c r="R19" s="17"/>
      <c r="S19" s="17"/>
      <c r="T19" s="17"/>
      <c r="U19" s="26"/>
      <c r="V19" s="26"/>
      <c r="W19" s="28"/>
      <c r="X19" s="28"/>
      <c r="Y19" s="28"/>
      <c r="Z19" s="28"/>
      <c r="AA19" s="28"/>
      <c r="AB19" s="28"/>
    </row>
    <row r="20" spans="1:22" ht="21" customHeight="1">
      <c r="A20" s="18"/>
      <c r="B20" s="17" t="s">
        <v>160</v>
      </c>
      <c r="C20" s="17"/>
      <c r="D20" s="17"/>
      <c r="E20" s="17"/>
      <c r="F20" s="17"/>
      <c r="G20" s="17"/>
      <c r="H20" s="17" t="s">
        <v>161</v>
      </c>
      <c r="I20" s="17"/>
      <c r="J20" s="17"/>
      <c r="K20" s="23"/>
      <c r="L20" s="17"/>
      <c r="M20" s="17"/>
      <c r="N20" s="17"/>
      <c r="O20" s="17"/>
      <c r="P20" s="17"/>
      <c r="Q20" s="17"/>
      <c r="R20" s="17"/>
      <c r="S20" s="17"/>
      <c r="T20" s="17"/>
      <c r="U20" s="26"/>
      <c r="V20" s="26"/>
    </row>
    <row r="21" spans="1:22" ht="21" customHeight="1">
      <c r="A21" s="18"/>
      <c r="B21" s="17" t="s">
        <v>162</v>
      </c>
      <c r="C21" s="17"/>
      <c r="D21" s="17"/>
      <c r="E21" s="17"/>
      <c r="F21" s="17"/>
      <c r="G21" s="17"/>
      <c r="H21" s="17"/>
      <c r="I21" s="17"/>
      <c r="J21" s="23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6"/>
      <c r="V21" s="26"/>
    </row>
    <row r="22" spans="1:22" ht="21" customHeight="1">
      <c r="A22" s="18"/>
      <c r="B22" s="17" t="s">
        <v>163</v>
      </c>
      <c r="C22" s="17"/>
      <c r="D22" s="17"/>
      <c r="E22" s="17"/>
      <c r="F22" s="17"/>
      <c r="G22" s="17"/>
      <c r="H22" s="17"/>
      <c r="I22" s="17"/>
      <c r="J22" s="23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6"/>
      <c r="V22" s="26"/>
    </row>
    <row r="23" spans="1:22" ht="21" customHeight="1">
      <c r="A23" s="20"/>
      <c r="B23" s="21" t="s">
        <v>164</v>
      </c>
      <c r="C23" s="21"/>
      <c r="D23" s="21"/>
      <c r="E23" s="21"/>
      <c r="F23" s="21"/>
      <c r="G23" s="21"/>
      <c r="H23" s="21"/>
      <c r="I23" s="21"/>
      <c r="J23" s="2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9"/>
      <c r="V23" s="29"/>
    </row>
    <row r="24" spans="1:20" ht="14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</sheetData>
  <sheetProtection/>
  <mergeCells count="18">
    <mergeCell ref="A1:V1"/>
    <mergeCell ref="A2:V2"/>
    <mergeCell ref="A3:V3"/>
    <mergeCell ref="D4:E4"/>
    <mergeCell ref="F4:G4"/>
    <mergeCell ref="H4:I4"/>
    <mergeCell ref="J4:K4"/>
    <mergeCell ref="L4:M4"/>
    <mergeCell ref="N4:O4"/>
    <mergeCell ref="P4:Q4"/>
    <mergeCell ref="R4:T4"/>
    <mergeCell ref="U4:V4"/>
    <mergeCell ref="A11:C11"/>
    <mergeCell ref="D11:E11"/>
    <mergeCell ref="K13:L13"/>
    <mergeCell ref="K14:L14"/>
    <mergeCell ref="A4:C5"/>
    <mergeCell ref="A6:B10"/>
  </mergeCells>
  <printOptions horizontalCentered="1"/>
  <pageMargins left="0.16" right="0.16" top="0.2" bottom="0.2" header="0.16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欧阳宴</cp:lastModifiedBy>
  <cp:lastPrinted>2015-09-21T03:29:47Z</cp:lastPrinted>
  <dcterms:created xsi:type="dcterms:W3CDTF">2015-09-10T08:39:04Z</dcterms:created>
  <dcterms:modified xsi:type="dcterms:W3CDTF">2019-04-08T00:55:47Z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ubyTemplate">
    <vt:lpwstr>14</vt:lpwstr>
  </property>
</Properties>
</file>