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65" firstSheet="1" activeTab="2"/>
  </bookViews>
  <sheets>
    <sheet name="附件一" sheetId="1" state="hidden" r:id="rId1"/>
    <sheet name="编制说明" sheetId="2" r:id="rId2"/>
    <sheet name="附件二" sheetId="3" r:id="rId3"/>
    <sheet name="附件三" sheetId="4" r:id="rId4"/>
    <sheet name="附件四" sheetId="5" r:id="rId5"/>
  </sheets>
  <definedNames/>
  <calcPr fullCalcOnLoad="1"/>
</workbook>
</file>

<file path=xl/sharedStrings.xml><?xml version="1.0" encoding="utf-8"?>
<sst xmlns="http://schemas.openxmlformats.org/spreadsheetml/2006/main" count="317" uniqueCount="169">
  <si>
    <t>附件一</t>
  </si>
  <si>
    <t>中山市2008-2015年房产工程建安造价综合指标</t>
  </si>
  <si>
    <t>分类</t>
  </si>
  <si>
    <t>模块选择</t>
  </si>
  <si>
    <t>造价指标（元/㎡）</t>
  </si>
  <si>
    <t>备 注</t>
  </si>
  <si>
    <t>楼宇建筑工程</t>
  </si>
  <si>
    <t>基础工程</t>
  </si>
  <si>
    <t>天然基础</t>
  </si>
  <si>
    <r>
      <t>1、按总建筑面积计；2、若有两种或以上类型桩，可按相应占比综合折算指标，相应占比按其对应的基座平面面积比例计；3、</t>
    </r>
    <r>
      <rPr>
        <sz val="10"/>
        <rFont val="宋体"/>
        <family val="0"/>
      </rPr>
      <t>中山沿海滩涂地区桩基础按地质系数1.18进行调整。</t>
    </r>
    <r>
      <rPr>
        <sz val="10"/>
        <color indexed="10"/>
        <rFont val="宋体"/>
        <family val="0"/>
      </rPr>
      <t xml:space="preserve">
</t>
    </r>
  </si>
  <si>
    <t>桩基础</t>
  </si>
  <si>
    <t>预制管桩</t>
  </si>
  <si>
    <t>旋挖桩</t>
  </si>
  <si>
    <t>钻（冲）孔桩</t>
  </si>
  <si>
    <t>地下室工程</t>
  </si>
  <si>
    <t>共1层</t>
  </si>
  <si>
    <t>1、按地下室总建筑面积（含人防面积）计算；
2、含土方开挖、基坑支护，土建、给排水、照明、消防、弱电、 防雷、通风，简单装修等。</t>
  </si>
  <si>
    <t>共2层</t>
  </si>
  <si>
    <t>共3层</t>
  </si>
  <si>
    <t>人防工程+</t>
  </si>
  <si>
    <t>1、按地下室人防建筑面积计；2、‘+’表示除地下室通用指标外，因人防部分而增加的单方造价。</t>
  </si>
  <si>
    <t>地上建筑工程</t>
  </si>
  <si>
    <t>别墅</t>
  </si>
  <si>
    <t>独栋</t>
  </si>
  <si>
    <t>1、按各模块相应建筑面积计，塔楼下面有裙楼的，应扣除裙楼建筑面积；2、单体建筑的公共设施配套用房包括幼儿园、居委（派出所）用房、物业用房、垃圾站、厕所等，按满足基本使用标准计；3、其他模块均按毛坯交楼标准（含土建、安装），即除外立面、屋面保温隔热装饰和公共区（大堂、电梯前室、楼梯间）装修外，户内按毛坯标准：墙面、地面、天面砂浆抹平，门（入户、防火、其他），铝合金门窗、护栏，配电箱、弱电箱（网络、电讯、有线电视），智能化、消防设施，给水入口和排水出口等；                             
4、住宅塔楼第1、2层等楼层为商铺、办公等用途的，参考“商业裙楼”造价指标；5、不含电梯；6、商业裙楼层高首层按6m，标准层4.5m计；7、住宅塔楼层高按3m计。</t>
  </si>
  <si>
    <t>联排</t>
  </si>
  <si>
    <t>公共设施配套用房</t>
  </si>
  <si>
    <t>商业裙楼</t>
  </si>
  <si>
    <t>住宅（塔)楼</t>
  </si>
  <si>
    <t>≤6层</t>
  </si>
  <si>
    <t>7-11层</t>
  </si>
  <si>
    <t>12-17层</t>
  </si>
  <si>
    <t>18-22层</t>
  </si>
  <si>
    <t>22层以上（100米以下）</t>
  </si>
  <si>
    <t>100米以上</t>
  </si>
  <si>
    <t>商业(塔)楼</t>
  </si>
  <si>
    <r>
      <t>1、按模块相应建筑面积计，下面有裙楼的，应扣除裙楼面积；2、按毛坯交楼标准（含土建、安装），即外立面、屋面保温隔热装饰；公共部位（大堂、电梯前室、楼梯间）装修；户内毛坯：墙面、地面、天面砂浆抹平，门（入户、防火、其他），铝合金门窗、护栏，配电箱、弱电箱（网络、电讯、有线电视），智能化、消防设施</t>
    </r>
    <r>
      <rPr>
        <sz val="10"/>
        <color indexed="8"/>
        <rFont val="宋体"/>
        <family val="0"/>
      </rPr>
      <t>，</t>
    </r>
    <r>
      <rPr>
        <sz val="10"/>
        <color indexed="8"/>
        <rFont val="宋体"/>
        <family val="0"/>
      </rPr>
      <t>给水入口和排水出口等；
3、不含电梯、中央空调设备；4、层高首层按5.5m，标准层4m计。</t>
    </r>
  </si>
  <si>
    <t>7-12层</t>
  </si>
  <si>
    <t>13-18层</t>
  </si>
  <si>
    <t>18层以上（100米以下）</t>
  </si>
  <si>
    <t>特殊装饰工程</t>
  </si>
  <si>
    <t>户内装修</t>
  </si>
  <si>
    <t>1、按装修面积计，中等装修标准；2、装修标准 客厅：地面600*600抛光砖、简单吊顶、刷乳胶漆、踢脚线；房间：复合木地板、顶角线、踢脚线、刷乳胶漆、木门；厨房：铝扣板吊顶、吊柜和厨柜（含抽油烟机、消毒柜、燃气灶、洗菜盆和水龙头等）、墙面砖、300*300防滑地砖；卫生间：铝扣板吊顶、墙面砖、300*300防滑地砖、冼手间吊地柜（含冼手台盆、水龙头）、淋浴间，坐便器等。3、安装 配电箱和弱电箱及其全屋布线、开关插座、灯具，给水管安装等；4、造价指标细目详见《户内装修综合指标细目组成》。</t>
  </si>
  <si>
    <t>高档外立面</t>
  </si>
  <si>
    <t>干挂石材+</t>
  </si>
  <si>
    <t>1、干挂石材和玻璃幕墙均按其外立面面积计；2、‘+’表示采用挂石、玻璃外幕墙而额外增加的造价指标。</t>
  </si>
  <si>
    <t>玻璃幕墙+</t>
  </si>
  <si>
    <t>燃气工程（元/户）</t>
  </si>
  <si>
    <t>1、按户计；2、包括工程费、户内设施配套费、集抄费、容量气价费。</t>
  </si>
  <si>
    <t>室外工程</t>
  </si>
  <si>
    <t>室外配套工程</t>
  </si>
  <si>
    <t>高低压配电</t>
  </si>
  <si>
    <t>高压电缆（元/m）</t>
  </si>
  <si>
    <t>1、除注明外按各模块占地面积计；
2、室外泳池含设备，按设计储水体积计；
3、高低压配电中的高压电缆按直埋方式考虑，电缆保护管为塑料保护管，并综合考虑路面或人行道的拆除及修复；高压电缆直径为3*300 mm²，按电缆累计总长度以m计算。</t>
  </si>
  <si>
    <t>配电房设施（元/KVA）</t>
  </si>
  <si>
    <t>室外小区道路（含排水管）</t>
  </si>
  <si>
    <t>室外泳池(元/m³)</t>
  </si>
  <si>
    <t>园林绿化</t>
  </si>
  <si>
    <t>1、园林绿化包括绿地整理、乔木、灌木、露地花卉、草皮等植物的种植及保养，绿化给排水安装等；2、不含园建工程； 3、造价指标细目详见《园林绿化工程综合指标细目组成》。</t>
  </si>
  <si>
    <t>其他工程</t>
  </si>
  <si>
    <r>
      <t xml:space="preserve">挡土墙
</t>
    </r>
    <r>
      <rPr>
        <sz val="10"/>
        <rFont val="宋体"/>
        <family val="0"/>
      </rPr>
      <t>（元/</t>
    </r>
    <r>
      <rPr>
        <sz val="10"/>
        <color indexed="8"/>
        <rFont val="宋体"/>
        <family val="0"/>
      </rPr>
      <t xml:space="preserve"> m³</t>
    </r>
    <r>
      <rPr>
        <sz val="10"/>
        <rFont val="宋体"/>
        <family val="0"/>
      </rPr>
      <t>）</t>
    </r>
  </si>
  <si>
    <t>砌石</t>
  </si>
  <si>
    <t>1、按实体体积计（含压顶、基础，不含垫层）。</t>
  </si>
  <si>
    <t>钢筋混凝土</t>
  </si>
  <si>
    <t>‘三通一平’土方挖运工程（元/ m³）</t>
  </si>
  <si>
    <t>1、按实体体积计；2、仅指前期‘三通一平’土方开挖，运距按5km计，每增减1km增减2元/m³。</t>
  </si>
  <si>
    <r>
      <t xml:space="preserve">                                                           </t>
    </r>
    <r>
      <rPr>
        <sz val="18"/>
        <rFont val="黑体"/>
        <family val="3"/>
      </rPr>
      <t xml:space="preserve"> 梅州市2008-2016年土地增值税工程造价核定扣除标准编制总说明</t>
    </r>
    <r>
      <rPr>
        <sz val="12"/>
        <rFont val="宋体"/>
        <family val="0"/>
      </rPr>
      <t xml:space="preserve">
     </t>
    </r>
    <r>
      <rPr>
        <sz val="14"/>
        <rFont val="宋体"/>
        <family val="0"/>
      </rPr>
      <t>为配合梅州市土地增值税征收管理工作，我协会受梅州市税务局的委托，按照双方事先商定的房产工程建安造价综合指标标准格式进行数据测算、统计分析、模块分类汇总、指数测算，编制历年房产工程建安造价综合指标（2008-2016年），以利税务部门作为参考依据，较为准确地对房地产土地增值税进行清算。
    一、主要编制依据及参考资料
    1.《建设工程工程量清单计价规范》（GB50500-2008、GB50500-2013）
    2.《建筑工程建筑面积计算规范》(GB/T50353-2005、GB/T50353-2013)
    3．《广东省建设工程计价通则（2010）》
    4．《广东省建筑与装饰工程综合定额（2010）》
    5．《广东省安装工程综合定额（2010）》
    6．《广东省市政工程综合定额（2010）》
    7.《广东省园林绿化工程综合定额（2010）》
    8．广东省、梅州市有关工程造价的各类文件
    9．广东和梅州地区房产工程项目的案例资料
    10．《梅州市工程造价信息》2008-2016年第四季度综合价格
    11. 《2010年广东省建设工程计价依据编制技术报告》
    12. 广东省住房和城乡建设厅关于营业税改征增值税后调整广东省建设工程计价依据的通知（粤建市函【2016】1113号）
    二、本指标测算的方法及方式
    1.造价综合指标采用“分模块搭积木”形式测算，分楼宇建筑工程和室外工程两大系列，7大模块（含基础工程、地下室工程、地上建筑工程、特殊装饰工程、燃气工程、室外配套工程、其他工程），细分35小模块，并按此确定最终的指标标准格式。
    2. 按照指标标准分类格式，首先将收集的各类型房产案例重新以省2010版定额，2014年佛山市第四季度人工、材料、机械台班价格，费率取定：执行二类地区，利润按人工费的18%、税金按3.477%套算出预算上限价；并以此整理出基准地佛山市2014年度指标值作为基准值。
    3. 其次通过选取案例中的典型工程，套用2014年梅州市第四季度综合价格，费率取定：执行四类地区，利润按人工费的18%、税金按3.477%套算，并以此整理出梅州市与佛山市的地区指数。
    4. 通过套用2008-2013年、2015-2016年梅州市第四季度综合价格，测算出梅州市2008-2013、2015-2016年的时间指数。
    5. 结合地区指数和时间指数，整理分析出梅州市2008-2016年房产工程建安造价综合指标。
    6. 按照建筑行业法律法规、计价定额和发布的造价信息作为编制依据，测算出的是预算最高限价指标；根据梅州市当地房产工程建筑市场一般平均最低下浮率15%得出市场成交上下限指标，最终调整系数建议综合指标试用一段时期后，由委托单位研究确定。
    三、其他说明
    1. 基础工程指标按楼宇总建筑面积计。若有两种或以上类型桩，可按相应占比综合折算指标，相应占比按其对应的基座平面面积比例计。
    2.桩基础综合指标按城区范围内地质状况良好的情况测算，不包特殊地质情况如遇溶洞等，需采取灌浆或其它方式进行地质处理的费用。
    3. 地下室工程指标按地下室总建筑面积（含人防面积）计算，该指标为地下室通用指标，不含人防工程增加的费用，含地下室土方挖填、基坑支护、土建、安装、简单装修等。因人防工程增加的费用另按“人防工程+”指标增加计算。
    4.地下室土方开挖运距按10km综合考虑，‘三通一平’土方开挖运距按5km综合考虑，不含余泥、渣土的排放费用。
    5．地上建筑工程指标按各模块相应建筑面积计。除公共设施配套用房外，其他模块均按毛坯交楼标准（含土建、安装），含外立面、屋面保温隔热装饰和公共区（大堂、电梯前室、楼梯间）装修，户内按毛坯标准：墙面、地面、天面砂浆抹平，门（入户、防火、其他），铝合金门窗、护栏，配电箱、弱电箱（网络、电讯、有线电视），智能化、消防设施，给水入口和排水出口、防雷等。
    6．地上建筑工程的结构类型主要为现浇钢筋混凝土框剪结构，不包含钢结构类型。
    7．户内按毛坯标准，仅含公共区（大堂、电梯前室、楼梯间）装修。户内精装修部分按“户内装修”综合指标另列项计算。
    8. 安装指标中不含电梯、中央空调设备及柴油发电机组设备费用。
    9．应省地税部门要求，“户内装修”和“园林绿化”单列细化造价指标组成。其标准按中档水平（装修按约800元/平方米，绿化按约90元/平方米）计算；其计量面积户内装修按100平方米计，园林绿化按10000平方米计。
    10．高低压配电中的高压电缆按直埋方式考虑，电缆保护管为塑料保护管，并综合考虑路面或人行道的拆除及修复；高压电缆直径为3*300 mm²，按电缆累计总长度以m计算。
    11．室外泳池按设计储水体积计，内容包含泳池及设备，不包含更衣室、卫生间。
    12.专业措施项目费摊入相应部位模块中，其余措施费、其它项目费、规费和税金，可按各部位造价份额比例进行摊分。
    四、本指标使用的一般说明
    1．本指标通过将楼宇建筑和室外工程两大类拆分为各个模块，各模块指标为全费用指标，包括分部分项工程费、措施项目费、其他项目费、规费、税金等费用。其中分部分项工程费由人工、材料、机械、管理费、利润组成。
    2．使用指标时，应根据某楼盘工程实际情况，选择所需的模块采用搭积木的方式组合而成，同此理可计算楼盘总造价。
    3．为方便总造价的计算核算工作，欢迎使用房产工程建安造价快速核算软件系统。</t>
    </r>
  </si>
  <si>
    <t>附件</t>
  </si>
  <si>
    <t>梅州市2008-2016年土地增值税工程造价核定扣除标准</t>
  </si>
  <si>
    <t>模块名称</t>
  </si>
  <si>
    <r>
      <t>1、按总建筑面积计；2、若有两种或以上类型桩，可按相应占比综合折算指标，相应占比按其对应的基座平面面积比例计</t>
    </r>
    <r>
      <rPr>
        <sz val="10"/>
        <rFont val="宋体"/>
        <family val="0"/>
      </rPr>
      <t>。</t>
    </r>
  </si>
  <si>
    <t>1、按各模块相应建筑面积计，塔楼下面有裙楼的，应扣除裙楼建筑面积；2、单体建筑的公共设施配套用房包括幼儿园、居委（派出所）用房、物业用房、垃圾站、厕所等，按满足基本使用标准计；3、其他模块均按毛坯交楼标准（含土建、安装），含外立面、屋面保温隔热装饰和公共区（大堂、电梯前室、楼梯间）装修，户内按毛坯标准：墙面、地面、天面砂浆抹平、门（入户、防火、其他）、铝合金门窗、护栏，配电箱、弱电箱（网络、电讯、有线电视）、智能化、消防设施、防雷、给水入口和排水出口等；4、住宅塔楼第1、2层等楼层为商铺、办公等用途的，参考“商业裙楼”造价指标；5、不含电梯及柴油发电机组设备费用；6、商业裙楼层高首层按6m，标准层4.5m计；7、住宅塔楼层高按3m计。</t>
  </si>
  <si>
    <t>住宅(塔)楼</t>
  </si>
  <si>
    <r>
      <t>1、按模块相应建筑面积计，下面有裙楼的，应扣除裙楼面积；
2、按毛坯交楼标准（含土建、安装），含外立面、屋面保温隔热装饰；公共部位（大堂、电梯前室、楼梯间）装修；户内毛坯：墙面、地面、天面砂浆抹平，门（入户、防火、其他），铝合金门窗、护栏，配电箱、弱电箱（网络、电讯、有线电视），智能化、消防设施、 防雷、给水入口和排水出口等；
3、不含电梯、中央空调设备及</t>
    </r>
    <r>
      <rPr>
        <sz val="10"/>
        <rFont val="宋体"/>
        <family val="0"/>
      </rPr>
      <t>柴油发电机组设备费用</t>
    </r>
    <r>
      <rPr>
        <sz val="10"/>
        <color indexed="8"/>
        <rFont val="宋体"/>
        <family val="0"/>
      </rPr>
      <t>；
4、层高首层按5.5m，标准层4m计。</t>
    </r>
  </si>
  <si>
    <t>1、除注明外按各模块占地面积计；2、高低压配电中的高压电缆按直埋方式考虑，电缆保护管为塑料保护管，并综合考虑路面或人行道的拆除及修复；高压电缆直径为3*300 mm²，按电缆累计总长度以m计算；3、室外小区道路(含排水管）按道路占地面积计算；4、室外泳池含设备，按设计储水体积计；</t>
  </si>
  <si>
    <r>
      <t>1、按实体体积计；2、仅指前期‘三通一平’土方开挖，运距按5km计，每增减1km增减2元/m³；3、</t>
    </r>
    <r>
      <rPr>
        <sz val="10"/>
        <rFont val="宋体"/>
        <family val="0"/>
      </rPr>
      <t>不含余泥、渣土的排放费用。</t>
    </r>
  </si>
  <si>
    <t xml:space="preserve">               户内装修综合指标细目组成                          </t>
  </si>
  <si>
    <t>单价合价单位：元</t>
  </si>
  <si>
    <t>装修分类</t>
  </si>
  <si>
    <t>工程量</t>
  </si>
  <si>
    <t>2008年</t>
  </si>
  <si>
    <t>2009年</t>
  </si>
  <si>
    <t>2010年</t>
  </si>
  <si>
    <t>2011年</t>
  </si>
  <si>
    <t>2012年</t>
  </si>
  <si>
    <t>2013年</t>
  </si>
  <si>
    <t>2014年</t>
  </si>
  <si>
    <t>2015年</t>
  </si>
  <si>
    <t>2016年</t>
  </si>
  <si>
    <t>备注</t>
  </si>
  <si>
    <t>数量</t>
  </si>
  <si>
    <t>单位</t>
  </si>
  <si>
    <t>单价</t>
  </si>
  <si>
    <t>合价</t>
  </si>
  <si>
    <t>装饰</t>
  </si>
  <si>
    <t>客厅 房间</t>
  </si>
  <si>
    <t>房间门</t>
  </si>
  <si>
    <t>樘</t>
  </si>
  <si>
    <t xml:space="preserve">
</t>
  </si>
  <si>
    <t>简单吊顶</t>
  </si>
  <si>
    <t>㎡</t>
  </si>
  <si>
    <t>天花、墙面刷乳胶漆</t>
  </si>
  <si>
    <t>600*600抛光砖（含踢脚线）</t>
  </si>
  <si>
    <t>复合木地板（含踢脚线）</t>
  </si>
  <si>
    <t>厨房  卫生间阳台</t>
  </si>
  <si>
    <t>厨房门</t>
  </si>
  <si>
    <t>1、厨柜包括：地柜、吊柜、洗菜盆、水龙头、下水器等；    2、洗手台柜包括：洗手盆、镜子、水龙头、下水器等；      3、卫浴用具包括：淋浴间、座（蹲）厕、多功能花洒、卫浴五金挂件、厕纸盒、毛巾杆等。</t>
  </si>
  <si>
    <t>卫生间玻璃门</t>
  </si>
  <si>
    <t>铝扣板</t>
  </si>
  <si>
    <t>墙身砖</t>
  </si>
  <si>
    <t>300*300防滑地砖</t>
  </si>
  <si>
    <t>厨柜</t>
  </si>
  <si>
    <t>m</t>
  </si>
  <si>
    <t>抽油烟机,灶具</t>
  </si>
  <si>
    <t>套</t>
  </si>
  <si>
    <t>消毒柜</t>
  </si>
  <si>
    <t>卫生间洗手台柜</t>
  </si>
  <si>
    <t>卫浴用具</t>
  </si>
  <si>
    <t>其他安装</t>
  </si>
  <si>
    <t>灯具</t>
  </si>
  <si>
    <t>1、开关、插座安装含管线；  2、水龙头为阳台、卫生间简易水龙头。</t>
  </si>
  <si>
    <t>开关</t>
  </si>
  <si>
    <t>插座</t>
  </si>
  <si>
    <t>水龙头</t>
  </si>
  <si>
    <t>给水管</t>
  </si>
  <si>
    <t>总计</t>
  </si>
  <si>
    <t>元/100m²</t>
  </si>
  <si>
    <t>/</t>
  </si>
  <si>
    <t>说明：
1、以建筑面积100平方米三房（双卫）室内精装修工程量为例；                                                                                                                                                                                          2、数量为相应实际户内装修工程量，单位为㎡、m、樘、套等；                                                                                                                                                                                                                       3、门制作及安装，含补墙缝（水泥沙）、门锁、五金、门吸、门套线等。                                                                                                                                                                                               4、灯具包括：客厅灯、房间灯、厨卫、卫生间吸顶灯等；
5、开关包括：三位单联开关、二位双联开关、一位双联开关等；
6、插座包括：一位开关带二三插、二三插、电视插、电话插、网络插等。</t>
  </si>
  <si>
    <t>园林绿化工程综合指标细目组成</t>
  </si>
  <si>
    <t>绿化类别</t>
  </si>
  <si>
    <t>绿化工程（按绿化面积10000㎡测算）</t>
  </si>
  <si>
    <t>乔木种植</t>
  </si>
  <si>
    <t>株</t>
  </si>
  <si>
    <t>灌木种植</t>
  </si>
  <si>
    <t>花卉及地被种植</t>
  </si>
  <si>
    <t>草皮种植</t>
  </si>
  <si>
    <t>绿地整理</t>
  </si>
  <si>
    <t>元/10000m²</t>
  </si>
  <si>
    <t>附注：</t>
  </si>
  <si>
    <t>1、乔木配置情况如下：</t>
  </si>
  <si>
    <t>胸径5-10cm</t>
  </si>
  <si>
    <t>169棵</t>
  </si>
  <si>
    <t>胸径11-15cm</t>
  </si>
  <si>
    <t>129棵</t>
  </si>
  <si>
    <t>胸径25-30cm</t>
  </si>
  <si>
    <t>6棵</t>
  </si>
  <si>
    <t>胸径31-40cm</t>
  </si>
  <si>
    <t>1棵</t>
  </si>
  <si>
    <t>胸径40cm以上</t>
  </si>
  <si>
    <t>3棵</t>
  </si>
  <si>
    <t>2、灌木配置情况如下：</t>
  </si>
  <si>
    <t>苗高×冠幅 80~100cm×80~100cm</t>
  </si>
  <si>
    <t>307棵</t>
  </si>
  <si>
    <t>苗高×冠幅 100~120cm×130~150cm</t>
  </si>
  <si>
    <t>103棵</t>
  </si>
  <si>
    <t>苗高×冠幅 100~120cm×160~180cm</t>
  </si>
  <si>
    <t>50棵</t>
  </si>
  <si>
    <t>苗高×冠幅 100~120cm×200~220cm</t>
  </si>
  <si>
    <t>25棵</t>
  </si>
  <si>
    <t>苗高×冠幅 140~160cm×140~160cm</t>
  </si>
  <si>
    <t>131棵</t>
  </si>
  <si>
    <t>苗高×冠幅 160~180cm×180~200cm</t>
  </si>
  <si>
    <t>48棵</t>
  </si>
  <si>
    <t>苗高×冠幅 180~200cm×200~240cm</t>
  </si>
  <si>
    <t>26棵</t>
  </si>
  <si>
    <t>3、花卉及地被种植密度按25~36袋/m2考虑；</t>
  </si>
  <si>
    <t>4、绿化保养期按3个月考虑；</t>
  </si>
  <si>
    <t>5、绿化给排水已综合考虑。绿化给水按人工取水浇灌考虑。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</si>
</sst>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1"/>
      <color indexed="8"/>
      <name val="宋体"/>
      <family val="0"/>
    </font>
    <font>
      <sz val="11"/>
      <name val="新宋体"/>
      <family val="3"/>
    </font>
    <font>
      <b/>
      <sz val="20"/>
      <name val="宋体"/>
      <family val="0"/>
    </font>
    <font>
      <sz val="11"/>
      <name val="宋体"/>
      <family val="0"/>
    </font>
    <font>
      <sz val="10"/>
      <name val="新宋体"/>
      <family val="3"/>
    </font>
    <font>
      <sz val="10"/>
      <name val="宋体"/>
      <family val="0"/>
    </font>
    <font>
      <b/>
      <sz val="20"/>
      <name val="新宋体"/>
      <family val="3"/>
    </font>
    <font>
      <sz val="16"/>
      <name val="新宋体"/>
      <family val="3"/>
    </font>
    <font>
      <sz val="12"/>
      <name val="新宋体"/>
      <family val="3"/>
    </font>
    <font>
      <sz val="10.5"/>
      <name val="新宋体"/>
      <family val="3"/>
    </font>
    <font>
      <sz val="16"/>
      <name val="仿宋_GB2312"/>
      <family val="3"/>
    </font>
    <font>
      <sz val="16"/>
      <color indexed="10"/>
      <name val="仿宋_GB2312"/>
      <family val="3"/>
    </font>
    <font>
      <sz val="11"/>
      <color indexed="63"/>
      <name val="宋体"/>
      <family val="0"/>
    </font>
    <font>
      <b/>
      <sz val="20"/>
      <color indexed="63"/>
      <name val="宋体"/>
      <family val="0"/>
    </font>
    <font>
      <b/>
      <sz val="20"/>
      <color indexed="10"/>
      <name val="宋体"/>
      <family val="0"/>
    </font>
    <font>
      <b/>
      <sz val="11"/>
      <name val="宋体"/>
      <family val="0"/>
    </font>
    <font>
      <b/>
      <sz val="11"/>
      <color indexed="10"/>
      <name val="宋体"/>
      <family val="0"/>
    </font>
    <font>
      <sz val="10"/>
      <color indexed="63"/>
      <name val="宋体"/>
      <family val="0"/>
    </font>
    <font>
      <sz val="10"/>
      <color indexed="8"/>
      <name val="宋体"/>
      <family val="0"/>
    </font>
    <font>
      <sz val="10"/>
      <color indexed="10"/>
      <name val="仿宋_GB2312"/>
      <family val="3"/>
    </font>
    <font>
      <sz val="16"/>
      <name val="黑体"/>
      <family val="3"/>
    </font>
    <font>
      <sz val="10"/>
      <color indexed="10"/>
      <name val="宋体"/>
      <family val="0"/>
    </font>
    <font>
      <sz val="10"/>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8"/>
      <name val="黑体"/>
      <family val="3"/>
    </font>
    <font>
      <sz val="14"/>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top/>
      <bottom/>
    </border>
    <border>
      <left style="medium"/>
      <right/>
      <top/>
      <bottom style="medium"/>
    </border>
    <border>
      <left/>
      <right/>
      <top/>
      <bottom style="medium"/>
    </border>
    <border>
      <left style="thin"/>
      <right style="medium"/>
      <top style="thin"/>
      <bottom style="thin"/>
    </border>
    <border>
      <left/>
      <right style="medium"/>
      <top/>
      <bottom/>
    </border>
    <border>
      <left/>
      <right style="medium"/>
      <top/>
      <bottom style="mediu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top/>
      <bottom style="thin"/>
    </border>
    <border>
      <left style="thin"/>
      <right>
        <color indexed="63"/>
      </right>
      <top style="thin"/>
      <bottom>
        <color indexed="63"/>
      </bottom>
    </border>
    <border>
      <left>
        <color indexed="63"/>
      </left>
      <right>
        <color indexed="63"/>
      </right>
      <top style="thin"/>
      <bottom style="thin"/>
    </border>
    <border>
      <left/>
      <right>
        <color indexed="63"/>
      </right>
      <top style="thin"/>
      <bottom>
        <color indexed="63"/>
      </bottom>
    </border>
    <border>
      <left/>
      <right style="thin"/>
      <top style="thin"/>
      <bottom/>
    </border>
    <border>
      <left/>
      <right style="thin"/>
      <top>
        <color indexed="63"/>
      </top>
      <bottom>
        <color indexed="63"/>
      </bottom>
    </border>
    <border>
      <left>
        <color indexed="63"/>
      </left>
      <right style="thin"/>
      <top style="thin"/>
      <bottom style="thin"/>
    </border>
    <border>
      <left/>
      <right/>
      <top/>
      <bottom style="thin"/>
    </border>
    <border>
      <left style="thin"/>
      <right style="thin"/>
      <top>
        <color indexed="63"/>
      </top>
      <bottom>
        <color indexed="63"/>
      </bottom>
    </border>
    <border>
      <left/>
      <right style="thin"/>
      <top>
        <color indexed="63"/>
      </top>
      <bottom style="thin"/>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thin"/>
    </border>
  </borders>
  <cellStyleXfs count="6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3" fillId="0" borderId="1" applyNumberFormat="0" applyFill="0" applyAlignment="0" applyProtection="0"/>
    <xf numFmtId="0" fontId="25"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30" fillId="12" borderId="0" applyNumberFormat="0" applyBorder="0" applyAlignment="0" applyProtection="0"/>
    <xf numFmtId="0" fontId="36" fillId="0" borderId="0" applyNumberFormat="0" applyFill="0" applyBorder="0" applyAlignment="0" applyProtection="0"/>
    <xf numFmtId="0" fontId="39" fillId="6"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 borderId="4" applyNumberFormat="0" applyAlignment="0" applyProtection="0"/>
    <xf numFmtId="0" fontId="24" fillId="13" borderId="5" applyNumberFormat="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7" fillId="9" borderId="0" applyNumberFormat="0" applyBorder="0" applyAlignment="0" applyProtection="0"/>
    <xf numFmtId="0" fontId="32" fillId="4" borderId="7" applyNumberFormat="0" applyAlignment="0" applyProtection="0"/>
    <xf numFmtId="0" fontId="38" fillId="7" borderId="4" applyNumberFormat="0" applyAlignment="0" applyProtection="0"/>
    <xf numFmtId="0" fontId="29" fillId="0" borderId="0" applyNumberFormat="0" applyFill="0" applyBorder="0" applyAlignment="0" applyProtection="0"/>
    <xf numFmtId="0" fontId="1" fillId="3" borderId="8" applyNumberFormat="0" applyFont="0" applyAlignment="0" applyProtection="0"/>
  </cellStyleXfs>
  <cellXfs count="153">
    <xf numFmtId="0" fontId="0" fillId="0" borderId="0" xfId="0" applyAlignment="1">
      <alignment vertical="center"/>
    </xf>
    <xf numFmtId="0" fontId="2" fillId="0" borderId="0" xfId="0" applyFont="1" applyAlignment="1">
      <alignment horizontal="left" vertical="center"/>
    </xf>
    <xf numFmtId="0" fontId="6" fillId="0" borderId="9"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176" fontId="6" fillId="0" borderId="9" xfId="0" applyNumberFormat="1" applyFont="1" applyFill="1" applyBorder="1" applyAlignment="1">
      <alignment horizontal="center" vertical="center"/>
    </xf>
    <xf numFmtId="0" fontId="6" fillId="0" borderId="10" xfId="0" applyNumberFormat="1" applyFont="1" applyBorder="1" applyAlignment="1">
      <alignment vertical="center" wrapText="1"/>
    </xf>
    <xf numFmtId="0" fontId="6" fillId="0" borderId="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horizontal="left" vertical="center"/>
    </xf>
    <xf numFmtId="0" fontId="6" fillId="0" borderId="11" xfId="0" applyFont="1" applyBorder="1" applyAlignment="1">
      <alignment vertical="center"/>
    </xf>
    <xf numFmtId="0" fontId="6" fillId="0" borderId="12" xfId="0" applyFont="1" applyBorder="1" applyAlignment="1">
      <alignment vertical="center"/>
    </xf>
    <xf numFmtId="0" fontId="4" fillId="0" borderId="0" xfId="0" applyFont="1" applyAlignment="1">
      <alignment vertical="center"/>
    </xf>
    <xf numFmtId="0" fontId="6" fillId="0" borderId="0" xfId="0" applyNumberFormat="1" applyFont="1" applyBorder="1" applyAlignment="1">
      <alignment vertical="center" wrapText="1"/>
    </xf>
    <xf numFmtId="0" fontId="6" fillId="0" borderId="12" xfId="0" applyNumberFormat="1" applyFont="1" applyBorder="1" applyAlignment="1">
      <alignment vertical="center" wrapText="1"/>
    </xf>
    <xf numFmtId="0" fontId="6" fillId="0" borderId="13" xfId="0" applyFont="1" applyFill="1" applyBorder="1" applyAlignment="1">
      <alignment horizontal="center" vertical="center"/>
    </xf>
    <xf numFmtId="176" fontId="6" fillId="0" borderId="13" xfId="0" applyNumberFormat="1" applyFont="1" applyFill="1" applyBorder="1" applyAlignment="1">
      <alignment horizontal="center"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vertical="center"/>
    </xf>
    <xf numFmtId="0" fontId="4" fillId="0" borderId="15" xfId="0" applyFont="1" applyBorder="1" applyAlignment="1">
      <alignment vertical="center"/>
    </xf>
    <xf numFmtId="0" fontId="0" fillId="0" borderId="0" xfId="0" applyAlignment="1">
      <alignment horizontal="center" vertical="center"/>
    </xf>
    <xf numFmtId="0" fontId="0" fillId="0" borderId="0" xfId="0" applyFont="1" applyBorder="1" applyAlignment="1">
      <alignment vertical="center"/>
    </xf>
    <xf numFmtId="0" fontId="6" fillId="0" borderId="16" xfId="0" applyFont="1" applyFill="1" applyBorder="1" applyAlignment="1">
      <alignment horizontal="center" vertical="center"/>
    </xf>
    <xf numFmtId="0" fontId="5" fillId="0" borderId="9" xfId="0" applyFont="1" applyBorder="1" applyAlignment="1">
      <alignment horizontal="left" vertical="center" wrapText="1"/>
    </xf>
    <xf numFmtId="176" fontId="6" fillId="0" borderId="9"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0" fontId="5" fillId="0" borderId="9" xfId="0" applyFont="1" applyBorder="1" applyAlignment="1">
      <alignment horizontal="left" vertical="center"/>
    </xf>
    <xf numFmtId="0" fontId="5" fillId="0" borderId="9" xfId="0" applyNumberFormat="1" applyFont="1" applyBorder="1" applyAlignment="1">
      <alignment horizontal="left" vertical="center" wrapText="1"/>
    </xf>
    <xf numFmtId="176" fontId="6" fillId="0" borderId="16" xfId="0" applyNumberFormat="1" applyFont="1" applyFill="1" applyBorder="1" applyAlignment="1">
      <alignment horizontal="center" vertical="center"/>
    </xf>
    <xf numFmtId="176" fontId="6" fillId="0" borderId="9" xfId="0" applyNumberFormat="1" applyFont="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6" fillId="0" borderId="9"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6" xfId="0" applyFont="1" applyFill="1" applyBorder="1" applyAlignment="1">
      <alignment horizontal="center" vertical="center" wrapText="1"/>
    </xf>
    <xf numFmtId="176" fontId="19" fillId="0" borderId="9" xfId="0" applyNumberFormat="1" applyFont="1" applyFill="1" applyBorder="1" applyAlignment="1">
      <alignment horizontal="center" vertical="center"/>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19" fillId="4" borderId="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20" fillId="0" borderId="0" xfId="0" applyFont="1" applyAlignment="1">
      <alignment horizontal="center" vertical="center"/>
    </xf>
    <xf numFmtId="0" fontId="16" fillId="0" borderId="23"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9" fillId="0" borderId="25" xfId="0" applyFont="1" applyFill="1" applyBorder="1" applyAlignment="1">
      <alignment vertical="center" wrapText="1"/>
    </xf>
    <xf numFmtId="0" fontId="6" fillId="0" borderId="25" xfId="0" applyFont="1" applyFill="1" applyBorder="1" applyAlignment="1">
      <alignment horizontal="left" vertical="center" wrapText="1"/>
    </xf>
    <xf numFmtId="0" fontId="19" fillId="0" borderId="25" xfId="0" applyFont="1" applyFill="1" applyBorder="1" applyAlignment="1">
      <alignment horizontal="left" vertical="center" wrapText="1"/>
    </xf>
    <xf numFmtId="176" fontId="18" fillId="0" borderId="9" xfId="0" applyNumberFormat="1" applyFont="1" applyFill="1" applyBorder="1" applyAlignment="1">
      <alignment horizontal="center" vertical="center" wrapText="1"/>
    </xf>
    <xf numFmtId="176" fontId="22"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23" fillId="0" borderId="0" xfId="0" applyFont="1" applyAlignment="1">
      <alignment horizontal="center" vertical="center"/>
    </xf>
    <xf numFmtId="176" fontId="19" fillId="0" borderId="16" xfId="0" applyNumberFormat="1" applyFont="1" applyFill="1" applyBorder="1" applyAlignment="1">
      <alignment horizontal="center" vertical="center" wrapText="1"/>
    </xf>
    <xf numFmtId="0" fontId="19" fillId="0" borderId="9" xfId="0" applyFont="1" applyFill="1" applyBorder="1" applyAlignment="1">
      <alignment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6" fillId="0" borderId="23"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textRotation="255" wrapText="1"/>
    </xf>
    <xf numFmtId="0" fontId="6" fillId="0" borderId="16" xfId="0" applyNumberFormat="1" applyFont="1" applyFill="1" applyBorder="1" applyAlignment="1">
      <alignment horizontal="center" vertical="center" textRotation="255" wrapText="1"/>
    </xf>
    <xf numFmtId="0" fontId="6" fillId="0" borderId="21" xfId="0" applyNumberFormat="1" applyFont="1" applyFill="1" applyBorder="1" applyAlignment="1">
      <alignment horizontal="center" vertical="center" textRotation="255" wrapText="1"/>
    </xf>
    <xf numFmtId="0" fontId="6" fillId="0" borderId="25" xfId="0" applyNumberFormat="1" applyFont="1" applyFill="1" applyBorder="1" applyAlignment="1">
      <alignment horizontal="center" vertical="center" textRotation="255" wrapText="1"/>
    </xf>
    <xf numFmtId="0" fontId="18" fillId="0" borderId="25" xfId="0" applyNumberFormat="1" applyFont="1" applyFill="1" applyBorder="1" applyAlignment="1">
      <alignment horizontal="center" vertical="center" textRotation="255" wrapText="1"/>
    </xf>
    <xf numFmtId="0" fontId="6" fillId="0" borderId="23" xfId="0" applyNumberFormat="1" applyFont="1" applyFill="1" applyBorder="1" applyAlignment="1">
      <alignment horizontal="center" vertical="center" textRotation="255" wrapText="1"/>
    </xf>
    <xf numFmtId="0" fontId="6" fillId="0" borderId="26" xfId="0" applyNumberFormat="1" applyFont="1" applyFill="1" applyBorder="1" applyAlignment="1">
      <alignment horizontal="center" vertical="center" textRotation="255" wrapText="1"/>
    </xf>
    <xf numFmtId="0" fontId="18" fillId="0" borderId="21" xfId="0" applyNumberFormat="1" applyFont="1" applyFill="1" applyBorder="1" applyAlignment="1">
      <alignment horizontal="center" vertical="center" textRotation="255" wrapText="1"/>
    </xf>
    <xf numFmtId="0" fontId="18" fillId="0" borderId="2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9" fillId="0" borderId="23"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6" fillId="0" borderId="25" xfId="0" applyFont="1" applyFill="1" applyBorder="1" applyAlignment="1">
      <alignment horizontal="center" vertical="center" wrapText="1"/>
    </xf>
    <xf numFmtId="0" fontId="21" fillId="0" borderId="0" xfId="0" applyFont="1" applyAlignment="1">
      <alignment vertical="center" wrapText="1"/>
    </xf>
    <xf numFmtId="0" fontId="0" fillId="0" borderId="0" xfId="0" applyAlignment="1">
      <alignment vertical="center"/>
    </xf>
    <xf numFmtId="0" fontId="15" fillId="0" borderId="0" xfId="0" applyFont="1" applyFill="1" applyAlignment="1">
      <alignment horizontal="center" vertical="center"/>
    </xf>
    <xf numFmtId="0" fontId="17" fillId="0" borderId="23"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6" fillId="0" borderId="20" xfId="0" applyFont="1" applyFill="1" applyBorder="1" applyAlignment="1">
      <alignment horizontal="center" vertical="center" wrapText="1"/>
    </xf>
    <xf numFmtId="0" fontId="2"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right"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6" fillId="0" borderId="16" xfId="0" applyFont="1" applyFill="1" applyBorder="1" applyAlignment="1">
      <alignment horizontal="center" vertical="center"/>
    </xf>
    <xf numFmtId="0" fontId="6" fillId="0" borderId="25" xfId="0" applyFont="1" applyFill="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20" xfId="0" applyNumberFormat="1" applyFont="1" applyBorder="1" applyAlignment="1">
      <alignment horizontal="center" vertical="center" wrapText="1"/>
    </xf>
    <xf numFmtId="0" fontId="5" fillId="0" borderId="29"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7" xfId="0" applyFont="1" applyBorder="1" applyAlignment="1">
      <alignment horizontal="center" wrapText="1"/>
    </xf>
    <xf numFmtId="0" fontId="6" fillId="0" borderId="27" xfId="0" applyFont="1" applyBorder="1" applyAlignment="1">
      <alignment horizontal="center" wrapText="1"/>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6" fillId="0" borderId="18" xfId="0" applyFont="1" applyBorder="1" applyAlignment="1">
      <alignment horizontal="left" vertical="center" wrapText="1"/>
    </xf>
    <xf numFmtId="0" fontId="5" fillId="0" borderId="9" xfId="0" applyFont="1" applyBorder="1" applyAlignment="1">
      <alignment horizontal="center" vertical="center"/>
    </xf>
    <xf numFmtId="0" fontId="3" fillId="0" borderId="0" xfId="0" applyFont="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9" xfId="0" applyFont="1" applyFill="1" applyBorder="1" applyAlignment="1">
      <alignment horizontal="center" vertical="center"/>
    </xf>
    <xf numFmtId="0" fontId="6" fillId="0" borderId="0" xfId="0" applyFont="1" applyBorder="1" applyAlignment="1">
      <alignment horizontal="left" vertical="center"/>
    </xf>
    <xf numFmtId="0" fontId="5" fillId="0" borderId="33"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2"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1"/>
  <sheetViews>
    <sheetView zoomScaleSheetLayoutView="100" zoomScalePageLayoutView="0" workbookViewId="0" topLeftCell="A1">
      <selection activeCell="K4" sqref="K4"/>
    </sheetView>
  </sheetViews>
  <sheetFormatPr defaultColWidth="9.00390625" defaultRowHeight="14.25"/>
  <cols>
    <col min="1" max="1" width="4.125" style="36" customWidth="1"/>
    <col min="2" max="2" width="5.75390625" style="37" customWidth="1"/>
    <col min="3" max="3" width="9.75390625" style="37" customWidth="1"/>
    <col min="4" max="4" width="18.75390625" style="37" customWidth="1"/>
    <col min="5" max="12" width="8.50390625" style="36" customWidth="1"/>
    <col min="13" max="13" width="86.625" style="36" customWidth="1"/>
    <col min="14" max="236" width="9.00390625" style="33" customWidth="1"/>
  </cols>
  <sheetData>
    <row r="1" spans="1:13" ht="34.5" customHeight="1">
      <c r="A1" s="69" t="s">
        <v>0</v>
      </c>
      <c r="B1" s="69"/>
      <c r="C1" s="70" t="s">
        <v>1</v>
      </c>
      <c r="D1" s="70"/>
      <c r="E1" s="70"/>
      <c r="F1" s="70"/>
      <c r="G1" s="70"/>
      <c r="H1" s="70"/>
      <c r="I1" s="70"/>
      <c r="J1" s="70"/>
      <c r="K1" s="70"/>
      <c r="L1" s="70"/>
      <c r="M1" s="70"/>
    </row>
    <row r="2" spans="1:13" s="34" customFormat="1" ht="18" customHeight="1">
      <c r="A2" s="83" t="s">
        <v>2</v>
      </c>
      <c r="B2" s="104" t="s">
        <v>3</v>
      </c>
      <c r="C2" s="83"/>
      <c r="D2" s="83"/>
      <c r="E2" s="71" t="s">
        <v>4</v>
      </c>
      <c r="F2" s="72"/>
      <c r="G2" s="72"/>
      <c r="H2" s="72"/>
      <c r="I2" s="72"/>
      <c r="J2" s="72"/>
      <c r="K2" s="72"/>
      <c r="L2" s="72"/>
      <c r="M2" s="71" t="s">
        <v>5</v>
      </c>
    </row>
    <row r="3" spans="1:13" s="34" customFormat="1" ht="21" customHeight="1">
      <c r="A3" s="83"/>
      <c r="B3" s="104"/>
      <c r="C3" s="72"/>
      <c r="D3" s="72"/>
      <c r="E3" s="57">
        <v>2008</v>
      </c>
      <c r="F3" s="40">
        <v>2009</v>
      </c>
      <c r="G3" s="40">
        <v>2010</v>
      </c>
      <c r="H3" s="40">
        <v>2011</v>
      </c>
      <c r="I3" s="40">
        <v>2012</v>
      </c>
      <c r="J3" s="40">
        <v>2013</v>
      </c>
      <c r="K3" s="40">
        <v>2014</v>
      </c>
      <c r="L3" s="40">
        <v>2015</v>
      </c>
      <c r="M3" s="95"/>
    </row>
    <row r="4" spans="1:13" s="35" customFormat="1" ht="18" customHeight="1">
      <c r="A4" s="84" t="s">
        <v>6</v>
      </c>
      <c r="B4" s="86" t="s">
        <v>7</v>
      </c>
      <c r="C4" s="73" t="s">
        <v>8</v>
      </c>
      <c r="D4" s="73"/>
      <c r="E4" s="63" t="e">
        <f aca="true" t="shared" si="0" ref="E4:E19">K4*0.888</f>
        <v>#REF!</v>
      </c>
      <c r="F4" s="63" t="e">
        <f aca="true" t="shared" si="1" ref="F4:F19">K4*0.895</f>
        <v>#REF!</v>
      </c>
      <c r="G4" s="63" t="e">
        <f aca="true" t="shared" si="2" ref="G4:G19">K4*0.942</f>
        <v>#REF!</v>
      </c>
      <c r="H4" s="63" t="e">
        <f aca="true" t="shared" si="3" ref="H4:H19">K4*0.977</f>
        <v>#REF!</v>
      </c>
      <c r="I4" s="63" t="e">
        <f aca="true" t="shared" si="4" ref="I4:I19">K4*0.96</f>
        <v>#REF!</v>
      </c>
      <c r="J4" s="63" t="e">
        <f>K4*0.993</f>
        <v>#REF!</v>
      </c>
      <c r="K4" s="63" t="e">
        <f>#REF!*0.95</f>
        <v>#REF!</v>
      </c>
      <c r="L4" s="63" t="e">
        <f aca="true" t="shared" si="5" ref="L4:L19">K4*0.981</f>
        <v>#REF!</v>
      </c>
      <c r="M4" s="96" t="s">
        <v>9</v>
      </c>
    </row>
    <row r="5" spans="1:13" s="35" customFormat="1" ht="18" customHeight="1">
      <c r="A5" s="84"/>
      <c r="B5" s="86"/>
      <c r="C5" s="73" t="s">
        <v>10</v>
      </c>
      <c r="D5" s="41" t="s">
        <v>11</v>
      </c>
      <c r="E5" s="63" t="e">
        <f t="shared" si="0"/>
        <v>#REF!</v>
      </c>
      <c r="F5" s="63" t="e">
        <f t="shared" si="1"/>
        <v>#REF!</v>
      </c>
      <c r="G5" s="63" t="e">
        <f t="shared" si="2"/>
        <v>#REF!</v>
      </c>
      <c r="H5" s="63" t="e">
        <f t="shared" si="3"/>
        <v>#REF!</v>
      </c>
      <c r="I5" s="63" t="e">
        <f t="shared" si="4"/>
        <v>#REF!</v>
      </c>
      <c r="J5" s="63" t="e">
        <f aca="true" t="shared" si="6" ref="J5:J27">K5*0.993</f>
        <v>#REF!</v>
      </c>
      <c r="K5" s="63" t="e">
        <f>#REF!*0.95</f>
        <v>#REF!</v>
      </c>
      <c r="L5" s="63" t="e">
        <f t="shared" si="5"/>
        <v>#REF!</v>
      </c>
      <c r="M5" s="97"/>
    </row>
    <row r="6" spans="1:13" s="35" customFormat="1" ht="18" customHeight="1">
      <c r="A6" s="84"/>
      <c r="B6" s="86"/>
      <c r="C6" s="73"/>
      <c r="D6" s="41" t="s">
        <v>12</v>
      </c>
      <c r="E6" s="63" t="e">
        <f t="shared" si="0"/>
        <v>#REF!</v>
      </c>
      <c r="F6" s="63" t="e">
        <f t="shared" si="1"/>
        <v>#REF!</v>
      </c>
      <c r="G6" s="63" t="e">
        <f t="shared" si="2"/>
        <v>#REF!</v>
      </c>
      <c r="H6" s="63" t="e">
        <f t="shared" si="3"/>
        <v>#REF!</v>
      </c>
      <c r="I6" s="63" t="e">
        <f t="shared" si="4"/>
        <v>#REF!</v>
      </c>
      <c r="J6" s="63" t="e">
        <f t="shared" si="6"/>
        <v>#REF!</v>
      </c>
      <c r="K6" s="63" t="e">
        <f>#REF!*0.95</f>
        <v>#REF!</v>
      </c>
      <c r="L6" s="63" t="e">
        <f t="shared" si="5"/>
        <v>#REF!</v>
      </c>
      <c r="M6" s="97"/>
    </row>
    <row r="7" spans="1:13" s="35" customFormat="1" ht="18" customHeight="1">
      <c r="A7" s="84"/>
      <c r="B7" s="86"/>
      <c r="C7" s="73"/>
      <c r="D7" s="41" t="s">
        <v>13</v>
      </c>
      <c r="E7" s="63" t="e">
        <f t="shared" si="0"/>
        <v>#REF!</v>
      </c>
      <c r="F7" s="63" t="e">
        <f t="shared" si="1"/>
        <v>#REF!</v>
      </c>
      <c r="G7" s="63" t="e">
        <f t="shared" si="2"/>
        <v>#REF!</v>
      </c>
      <c r="H7" s="63" t="e">
        <f t="shared" si="3"/>
        <v>#REF!</v>
      </c>
      <c r="I7" s="63" t="e">
        <f t="shared" si="4"/>
        <v>#REF!</v>
      </c>
      <c r="J7" s="63" t="e">
        <f t="shared" si="6"/>
        <v>#REF!</v>
      </c>
      <c r="K7" s="63" t="e">
        <f>#REF!*0.95</f>
        <v>#REF!</v>
      </c>
      <c r="L7" s="63" t="e">
        <f t="shared" si="5"/>
        <v>#REF!</v>
      </c>
      <c r="M7" s="97"/>
    </row>
    <row r="8" spans="1:13" s="35" customFormat="1" ht="18" customHeight="1">
      <c r="A8" s="84"/>
      <c r="B8" s="87" t="s">
        <v>14</v>
      </c>
      <c r="C8" s="74" t="s">
        <v>15</v>
      </c>
      <c r="D8" s="74"/>
      <c r="E8" s="63" t="e">
        <f t="shared" si="0"/>
        <v>#REF!</v>
      </c>
      <c r="F8" s="63" t="e">
        <f t="shared" si="1"/>
        <v>#REF!</v>
      </c>
      <c r="G8" s="63" t="e">
        <f t="shared" si="2"/>
        <v>#REF!</v>
      </c>
      <c r="H8" s="63" t="e">
        <f t="shared" si="3"/>
        <v>#REF!</v>
      </c>
      <c r="I8" s="63" t="e">
        <f t="shared" si="4"/>
        <v>#REF!</v>
      </c>
      <c r="J8" s="63" t="e">
        <f t="shared" si="6"/>
        <v>#REF!</v>
      </c>
      <c r="K8" s="63" t="e">
        <f>#REF!*0.95</f>
        <v>#REF!</v>
      </c>
      <c r="L8" s="63" t="e">
        <f t="shared" si="5"/>
        <v>#REF!</v>
      </c>
      <c r="M8" s="96" t="s">
        <v>16</v>
      </c>
    </row>
    <row r="9" spans="1:13" s="35" customFormat="1" ht="18" customHeight="1">
      <c r="A9" s="84"/>
      <c r="B9" s="87"/>
      <c r="C9" s="73" t="s">
        <v>17</v>
      </c>
      <c r="D9" s="73"/>
      <c r="E9" s="63" t="e">
        <f t="shared" si="0"/>
        <v>#REF!</v>
      </c>
      <c r="F9" s="63" t="e">
        <f t="shared" si="1"/>
        <v>#REF!</v>
      </c>
      <c r="G9" s="63" t="e">
        <f t="shared" si="2"/>
        <v>#REF!</v>
      </c>
      <c r="H9" s="63" t="e">
        <f t="shared" si="3"/>
        <v>#REF!</v>
      </c>
      <c r="I9" s="63" t="e">
        <f t="shared" si="4"/>
        <v>#REF!</v>
      </c>
      <c r="J9" s="63" t="e">
        <f t="shared" si="6"/>
        <v>#REF!</v>
      </c>
      <c r="K9" s="63" t="e">
        <f>#REF!*0.95</f>
        <v>#REF!</v>
      </c>
      <c r="L9" s="63" t="e">
        <f t="shared" si="5"/>
        <v>#REF!</v>
      </c>
      <c r="M9" s="98"/>
    </row>
    <row r="10" spans="1:13" s="35" customFormat="1" ht="18" customHeight="1">
      <c r="A10" s="84"/>
      <c r="B10" s="87"/>
      <c r="C10" s="75" t="s">
        <v>18</v>
      </c>
      <c r="D10" s="75"/>
      <c r="E10" s="63" t="e">
        <f t="shared" si="0"/>
        <v>#REF!</v>
      </c>
      <c r="F10" s="63" t="e">
        <f t="shared" si="1"/>
        <v>#REF!</v>
      </c>
      <c r="G10" s="63" t="e">
        <f t="shared" si="2"/>
        <v>#REF!</v>
      </c>
      <c r="H10" s="63" t="e">
        <f t="shared" si="3"/>
        <v>#REF!</v>
      </c>
      <c r="I10" s="63" t="e">
        <f t="shared" si="4"/>
        <v>#REF!</v>
      </c>
      <c r="J10" s="63" t="e">
        <f t="shared" si="6"/>
        <v>#REF!</v>
      </c>
      <c r="K10" s="63" t="e">
        <f>#REF!*0.95</f>
        <v>#REF!</v>
      </c>
      <c r="L10" s="63" t="e">
        <f t="shared" si="5"/>
        <v>#REF!</v>
      </c>
      <c r="M10" s="98"/>
    </row>
    <row r="11" spans="1:13" s="35" customFormat="1" ht="18" customHeight="1">
      <c r="A11" s="84"/>
      <c r="B11" s="86"/>
      <c r="C11" s="73" t="s">
        <v>19</v>
      </c>
      <c r="D11" s="73"/>
      <c r="E11" s="63" t="e">
        <f t="shared" si="0"/>
        <v>#REF!</v>
      </c>
      <c r="F11" s="63" t="e">
        <f t="shared" si="1"/>
        <v>#REF!</v>
      </c>
      <c r="G11" s="63" t="e">
        <f t="shared" si="2"/>
        <v>#REF!</v>
      </c>
      <c r="H11" s="63" t="e">
        <f t="shared" si="3"/>
        <v>#REF!</v>
      </c>
      <c r="I11" s="63" t="e">
        <f t="shared" si="4"/>
        <v>#REF!</v>
      </c>
      <c r="J11" s="63" t="e">
        <f t="shared" si="6"/>
        <v>#REF!</v>
      </c>
      <c r="K11" s="63" t="e">
        <f>#REF!*0.95</f>
        <v>#REF!</v>
      </c>
      <c r="L11" s="63" t="e">
        <f t="shared" si="5"/>
        <v>#REF!</v>
      </c>
      <c r="M11" s="59" t="s">
        <v>20</v>
      </c>
    </row>
    <row r="12" spans="1:13" s="35" customFormat="1" ht="18" customHeight="1">
      <c r="A12" s="84"/>
      <c r="B12" s="88" t="s">
        <v>21</v>
      </c>
      <c r="C12" s="74" t="s">
        <v>22</v>
      </c>
      <c r="D12" s="44" t="s">
        <v>23</v>
      </c>
      <c r="E12" s="63" t="e">
        <f t="shared" si="0"/>
        <v>#REF!</v>
      </c>
      <c r="F12" s="63" t="e">
        <f t="shared" si="1"/>
        <v>#REF!</v>
      </c>
      <c r="G12" s="63" t="e">
        <f t="shared" si="2"/>
        <v>#REF!</v>
      </c>
      <c r="H12" s="63" t="e">
        <f t="shared" si="3"/>
        <v>#REF!</v>
      </c>
      <c r="I12" s="63" t="e">
        <f t="shared" si="4"/>
        <v>#REF!</v>
      </c>
      <c r="J12" s="63" t="e">
        <f t="shared" si="6"/>
        <v>#REF!</v>
      </c>
      <c r="K12" s="63" t="e">
        <f>#REF!*0.95</f>
        <v>#REF!</v>
      </c>
      <c r="L12" s="63" t="e">
        <f t="shared" si="5"/>
        <v>#REF!</v>
      </c>
      <c r="M12" s="99" t="s">
        <v>24</v>
      </c>
    </row>
    <row r="13" spans="1:13" s="35" customFormat="1" ht="18" customHeight="1">
      <c r="A13" s="84"/>
      <c r="B13" s="88"/>
      <c r="C13" s="73"/>
      <c r="D13" s="41" t="s">
        <v>25</v>
      </c>
      <c r="E13" s="63" t="e">
        <f t="shared" si="0"/>
        <v>#REF!</v>
      </c>
      <c r="F13" s="63" t="e">
        <f t="shared" si="1"/>
        <v>#REF!</v>
      </c>
      <c r="G13" s="63" t="e">
        <f t="shared" si="2"/>
        <v>#REF!</v>
      </c>
      <c r="H13" s="63" t="e">
        <f t="shared" si="3"/>
        <v>#REF!</v>
      </c>
      <c r="I13" s="63" t="e">
        <f t="shared" si="4"/>
        <v>#REF!</v>
      </c>
      <c r="J13" s="63" t="e">
        <f t="shared" si="6"/>
        <v>#REF!</v>
      </c>
      <c r="K13" s="63" t="e">
        <f>#REF!*0.95</f>
        <v>#REF!</v>
      </c>
      <c r="L13" s="63" t="e">
        <f t="shared" si="5"/>
        <v>#REF!</v>
      </c>
      <c r="M13" s="100"/>
    </row>
    <row r="14" spans="1:13" s="35" customFormat="1" ht="18" customHeight="1">
      <c r="A14" s="84"/>
      <c r="B14" s="88"/>
      <c r="C14" s="73" t="s">
        <v>26</v>
      </c>
      <c r="D14" s="73"/>
      <c r="E14" s="63" t="e">
        <f t="shared" si="0"/>
        <v>#REF!</v>
      </c>
      <c r="F14" s="63" t="e">
        <f t="shared" si="1"/>
        <v>#REF!</v>
      </c>
      <c r="G14" s="63" t="e">
        <f t="shared" si="2"/>
        <v>#REF!</v>
      </c>
      <c r="H14" s="63" t="e">
        <f t="shared" si="3"/>
        <v>#REF!</v>
      </c>
      <c r="I14" s="63" t="e">
        <f t="shared" si="4"/>
        <v>#REF!</v>
      </c>
      <c r="J14" s="63" t="e">
        <f t="shared" si="6"/>
        <v>#REF!</v>
      </c>
      <c r="K14" s="63" t="e">
        <f>#REF!*0.95</f>
        <v>#REF!</v>
      </c>
      <c r="L14" s="63" t="e">
        <f t="shared" si="5"/>
        <v>#REF!</v>
      </c>
      <c r="M14" s="100"/>
    </row>
    <row r="15" spans="1:13" s="35" customFormat="1" ht="18" customHeight="1">
      <c r="A15" s="84"/>
      <c r="B15" s="88"/>
      <c r="C15" s="73" t="s">
        <v>27</v>
      </c>
      <c r="D15" s="73"/>
      <c r="E15" s="63" t="e">
        <f t="shared" si="0"/>
        <v>#REF!</v>
      </c>
      <c r="F15" s="63" t="e">
        <f t="shared" si="1"/>
        <v>#REF!</v>
      </c>
      <c r="G15" s="63" t="e">
        <f t="shared" si="2"/>
        <v>#REF!</v>
      </c>
      <c r="H15" s="63" t="e">
        <f t="shared" si="3"/>
        <v>#REF!</v>
      </c>
      <c r="I15" s="63" t="e">
        <f t="shared" si="4"/>
        <v>#REF!</v>
      </c>
      <c r="J15" s="63" t="e">
        <f t="shared" si="6"/>
        <v>#REF!</v>
      </c>
      <c r="K15" s="63" t="e">
        <f>#REF!*0.95</f>
        <v>#REF!</v>
      </c>
      <c r="L15" s="63" t="e">
        <f t="shared" si="5"/>
        <v>#REF!</v>
      </c>
      <c r="M15" s="100"/>
    </row>
    <row r="16" spans="1:13" s="35" customFormat="1" ht="18" customHeight="1">
      <c r="A16" s="84"/>
      <c r="B16" s="88"/>
      <c r="C16" s="73" t="s">
        <v>28</v>
      </c>
      <c r="D16" s="41" t="s">
        <v>29</v>
      </c>
      <c r="E16" s="63" t="e">
        <f t="shared" si="0"/>
        <v>#REF!</v>
      </c>
      <c r="F16" s="63" t="e">
        <f t="shared" si="1"/>
        <v>#REF!</v>
      </c>
      <c r="G16" s="63" t="e">
        <f t="shared" si="2"/>
        <v>#REF!</v>
      </c>
      <c r="H16" s="63" t="e">
        <f t="shared" si="3"/>
        <v>#REF!</v>
      </c>
      <c r="I16" s="63" t="e">
        <f t="shared" si="4"/>
        <v>#REF!</v>
      </c>
      <c r="J16" s="63" t="e">
        <f t="shared" si="6"/>
        <v>#REF!</v>
      </c>
      <c r="K16" s="63" t="e">
        <f>#REF!*0.95</f>
        <v>#REF!</v>
      </c>
      <c r="L16" s="63" t="e">
        <f t="shared" si="5"/>
        <v>#REF!</v>
      </c>
      <c r="M16" s="100"/>
    </row>
    <row r="17" spans="1:13" s="35" customFormat="1" ht="18" customHeight="1">
      <c r="A17" s="84"/>
      <c r="B17" s="88"/>
      <c r="C17" s="73"/>
      <c r="D17" s="41" t="s">
        <v>30</v>
      </c>
      <c r="E17" s="64" t="e">
        <f t="shared" si="0"/>
        <v>#REF!</v>
      </c>
      <c r="F17" s="64" t="e">
        <f t="shared" si="1"/>
        <v>#REF!</v>
      </c>
      <c r="G17" s="64" t="e">
        <f t="shared" si="2"/>
        <v>#REF!</v>
      </c>
      <c r="H17" s="64" t="e">
        <f t="shared" si="3"/>
        <v>#REF!</v>
      </c>
      <c r="I17" s="64" t="e">
        <f t="shared" si="4"/>
        <v>#REF!</v>
      </c>
      <c r="J17" s="64" t="e">
        <f t="shared" si="6"/>
        <v>#REF!</v>
      </c>
      <c r="K17" s="64" t="e">
        <f>#REF!*0.95</f>
        <v>#REF!</v>
      </c>
      <c r="L17" s="64" t="e">
        <f t="shared" si="5"/>
        <v>#REF!</v>
      </c>
      <c r="M17" s="100"/>
    </row>
    <row r="18" spans="1:13" s="35" customFormat="1" ht="18" customHeight="1">
      <c r="A18" s="84"/>
      <c r="B18" s="88"/>
      <c r="C18" s="73"/>
      <c r="D18" s="41" t="s">
        <v>31</v>
      </c>
      <c r="E18" s="64" t="e">
        <f t="shared" si="0"/>
        <v>#REF!</v>
      </c>
      <c r="F18" s="64" t="e">
        <f t="shared" si="1"/>
        <v>#REF!</v>
      </c>
      <c r="G18" s="64" t="e">
        <f t="shared" si="2"/>
        <v>#REF!</v>
      </c>
      <c r="H18" s="64" t="e">
        <f t="shared" si="3"/>
        <v>#REF!</v>
      </c>
      <c r="I18" s="64" t="e">
        <f t="shared" si="4"/>
        <v>#REF!</v>
      </c>
      <c r="J18" s="64" t="e">
        <f t="shared" si="6"/>
        <v>#REF!</v>
      </c>
      <c r="K18" s="64" t="e">
        <f>#REF!*0.95</f>
        <v>#REF!</v>
      </c>
      <c r="L18" s="64" t="e">
        <f t="shared" si="5"/>
        <v>#REF!</v>
      </c>
      <c r="M18" s="100"/>
    </row>
    <row r="19" spans="1:13" s="35" customFormat="1" ht="18" customHeight="1">
      <c r="A19" s="84"/>
      <c r="B19" s="88"/>
      <c r="C19" s="73"/>
      <c r="D19" s="41" t="s">
        <v>32</v>
      </c>
      <c r="E19" s="65" t="e">
        <f t="shared" si="0"/>
        <v>#REF!</v>
      </c>
      <c r="F19" s="65" t="e">
        <f t="shared" si="1"/>
        <v>#REF!</v>
      </c>
      <c r="G19" s="65" t="e">
        <f t="shared" si="2"/>
        <v>#REF!</v>
      </c>
      <c r="H19" s="65" t="e">
        <f t="shared" si="3"/>
        <v>#REF!</v>
      </c>
      <c r="I19" s="65" t="e">
        <f t="shared" si="4"/>
        <v>#REF!</v>
      </c>
      <c r="J19" s="65" t="e">
        <f t="shared" si="6"/>
        <v>#REF!</v>
      </c>
      <c r="K19" s="65" t="e">
        <f>#REF!*0.95</f>
        <v>#REF!</v>
      </c>
      <c r="L19" s="65" t="e">
        <f t="shared" si="5"/>
        <v>#REF!</v>
      </c>
      <c r="M19" s="100"/>
    </row>
    <row r="20" spans="1:13" s="35" customFormat="1" ht="18" customHeight="1">
      <c r="A20" s="84"/>
      <c r="B20" s="88"/>
      <c r="C20" s="73"/>
      <c r="D20" s="51" t="s">
        <v>33</v>
      </c>
      <c r="E20" s="64" t="e">
        <f aca="true" t="shared" si="7" ref="E20:E38">K20*0.888</f>
        <v>#REF!</v>
      </c>
      <c r="F20" s="64" t="e">
        <f aca="true" t="shared" si="8" ref="F20:F38">K20*0.895</f>
        <v>#REF!</v>
      </c>
      <c r="G20" s="64" t="e">
        <f aca="true" t="shared" si="9" ref="G20:G38">K20*0.942</f>
        <v>#REF!</v>
      </c>
      <c r="H20" s="64" t="e">
        <f aca="true" t="shared" si="10" ref="H20:H38">K20*0.977</f>
        <v>#REF!</v>
      </c>
      <c r="I20" s="64" t="e">
        <f aca="true" t="shared" si="11" ref="I20:I38">K20*0.96</f>
        <v>#REF!</v>
      </c>
      <c r="J20" s="64" t="e">
        <f t="shared" si="6"/>
        <v>#REF!</v>
      </c>
      <c r="K20" s="64" t="e">
        <f>#REF!*0.95</f>
        <v>#REF!</v>
      </c>
      <c r="L20" s="64" t="e">
        <f aca="true" t="shared" si="12" ref="L20:L38">K20*0.981</f>
        <v>#REF!</v>
      </c>
      <c r="M20" s="100"/>
    </row>
    <row r="21" spans="1:13" s="35" customFormat="1" ht="18" customHeight="1">
      <c r="A21" s="84"/>
      <c r="B21" s="88"/>
      <c r="C21" s="73"/>
      <c r="D21" s="51" t="s">
        <v>34</v>
      </c>
      <c r="E21" s="63" t="e">
        <f t="shared" si="7"/>
        <v>#REF!</v>
      </c>
      <c r="F21" s="63" t="e">
        <f t="shared" si="8"/>
        <v>#REF!</v>
      </c>
      <c r="G21" s="63" t="e">
        <f t="shared" si="9"/>
        <v>#REF!</v>
      </c>
      <c r="H21" s="63" t="e">
        <f t="shared" si="10"/>
        <v>#REF!</v>
      </c>
      <c r="I21" s="63" t="e">
        <f t="shared" si="11"/>
        <v>#REF!</v>
      </c>
      <c r="J21" s="63" t="e">
        <f t="shared" si="6"/>
        <v>#REF!</v>
      </c>
      <c r="K21" s="63" t="e">
        <f>#REF!*0.95</f>
        <v>#REF!</v>
      </c>
      <c r="L21" s="63" t="e">
        <f t="shared" si="12"/>
        <v>#REF!</v>
      </c>
      <c r="M21" s="100"/>
    </row>
    <row r="22" spans="1:13" s="35" customFormat="1" ht="18" customHeight="1">
      <c r="A22" s="84"/>
      <c r="B22" s="88"/>
      <c r="C22" s="73" t="s">
        <v>35</v>
      </c>
      <c r="D22" s="41" t="s">
        <v>29</v>
      </c>
      <c r="E22" s="63" t="e">
        <f t="shared" si="7"/>
        <v>#REF!</v>
      </c>
      <c r="F22" s="63" t="e">
        <f t="shared" si="8"/>
        <v>#REF!</v>
      </c>
      <c r="G22" s="63" t="e">
        <f t="shared" si="9"/>
        <v>#REF!</v>
      </c>
      <c r="H22" s="63" t="e">
        <f t="shared" si="10"/>
        <v>#REF!</v>
      </c>
      <c r="I22" s="63" t="e">
        <f t="shared" si="11"/>
        <v>#REF!</v>
      </c>
      <c r="J22" s="63" t="e">
        <f t="shared" si="6"/>
        <v>#REF!</v>
      </c>
      <c r="K22" s="63" t="e">
        <f>#REF!*0.95</f>
        <v>#REF!</v>
      </c>
      <c r="L22" s="63" t="e">
        <f t="shared" si="12"/>
        <v>#REF!</v>
      </c>
      <c r="M22" s="96" t="s">
        <v>36</v>
      </c>
    </row>
    <row r="23" spans="1:13" s="35" customFormat="1" ht="18" customHeight="1">
      <c r="A23" s="84"/>
      <c r="B23" s="88"/>
      <c r="C23" s="73"/>
      <c r="D23" s="41" t="s">
        <v>37</v>
      </c>
      <c r="E23" s="64" t="e">
        <f t="shared" si="7"/>
        <v>#REF!</v>
      </c>
      <c r="F23" s="64" t="e">
        <f t="shared" si="8"/>
        <v>#REF!</v>
      </c>
      <c r="G23" s="64" t="e">
        <f t="shared" si="9"/>
        <v>#REF!</v>
      </c>
      <c r="H23" s="64" t="e">
        <f t="shared" si="10"/>
        <v>#REF!</v>
      </c>
      <c r="I23" s="64" t="e">
        <f t="shared" si="11"/>
        <v>#REF!</v>
      </c>
      <c r="J23" s="64" t="e">
        <f t="shared" si="6"/>
        <v>#REF!</v>
      </c>
      <c r="K23" s="64" t="e">
        <f>#REF!*0.95</f>
        <v>#REF!</v>
      </c>
      <c r="L23" s="64" t="e">
        <f t="shared" si="12"/>
        <v>#REF!</v>
      </c>
      <c r="M23" s="97"/>
    </row>
    <row r="24" spans="1:13" s="35" customFormat="1" ht="18" customHeight="1">
      <c r="A24" s="84"/>
      <c r="B24" s="88"/>
      <c r="C24" s="73"/>
      <c r="D24" s="41" t="s">
        <v>38</v>
      </c>
      <c r="E24" s="64" t="e">
        <f t="shared" si="7"/>
        <v>#REF!</v>
      </c>
      <c r="F24" s="64" t="e">
        <f t="shared" si="8"/>
        <v>#REF!</v>
      </c>
      <c r="G24" s="64" t="e">
        <f t="shared" si="9"/>
        <v>#REF!</v>
      </c>
      <c r="H24" s="64" t="e">
        <f t="shared" si="10"/>
        <v>#REF!</v>
      </c>
      <c r="I24" s="64" t="e">
        <f t="shared" si="11"/>
        <v>#REF!</v>
      </c>
      <c r="J24" s="64" t="e">
        <f t="shared" si="6"/>
        <v>#REF!</v>
      </c>
      <c r="K24" s="64" t="e">
        <f>#REF!*0.95</f>
        <v>#REF!</v>
      </c>
      <c r="L24" s="64" t="e">
        <f t="shared" si="12"/>
        <v>#REF!</v>
      </c>
      <c r="M24" s="97"/>
    </row>
    <row r="25" spans="1:13" s="35" customFormat="1" ht="18" customHeight="1">
      <c r="A25" s="84"/>
      <c r="B25" s="88"/>
      <c r="C25" s="73"/>
      <c r="D25" s="55" t="s">
        <v>39</v>
      </c>
      <c r="E25" s="64" t="e">
        <f t="shared" si="7"/>
        <v>#REF!</v>
      </c>
      <c r="F25" s="64" t="e">
        <f t="shared" si="8"/>
        <v>#REF!</v>
      </c>
      <c r="G25" s="64" t="e">
        <f t="shared" si="9"/>
        <v>#REF!</v>
      </c>
      <c r="H25" s="64" t="e">
        <f t="shared" si="10"/>
        <v>#REF!</v>
      </c>
      <c r="I25" s="64" t="e">
        <f t="shared" si="11"/>
        <v>#REF!</v>
      </c>
      <c r="J25" s="64" t="e">
        <f t="shared" si="6"/>
        <v>#REF!</v>
      </c>
      <c r="K25" s="64" t="e">
        <f>#REF!*0.95</f>
        <v>#REF!</v>
      </c>
      <c r="L25" s="64" t="e">
        <f t="shared" si="12"/>
        <v>#REF!</v>
      </c>
      <c r="M25" s="97"/>
    </row>
    <row r="26" spans="1:13" s="35" customFormat="1" ht="18" customHeight="1">
      <c r="A26" s="84"/>
      <c r="B26" s="88"/>
      <c r="C26" s="73"/>
      <c r="D26" s="51" t="s">
        <v>34</v>
      </c>
      <c r="E26" s="63" t="e">
        <f t="shared" si="7"/>
        <v>#REF!</v>
      </c>
      <c r="F26" s="63" t="e">
        <f t="shared" si="8"/>
        <v>#REF!</v>
      </c>
      <c r="G26" s="63" t="e">
        <f t="shared" si="9"/>
        <v>#REF!</v>
      </c>
      <c r="H26" s="63" t="e">
        <f t="shared" si="10"/>
        <v>#REF!</v>
      </c>
      <c r="I26" s="63" t="e">
        <f t="shared" si="11"/>
        <v>#REF!</v>
      </c>
      <c r="J26" s="63" t="e">
        <f t="shared" si="6"/>
        <v>#REF!</v>
      </c>
      <c r="K26" s="63" t="e">
        <f>#REF!*0.95</f>
        <v>#REF!</v>
      </c>
      <c r="L26" s="63" t="e">
        <f t="shared" si="12"/>
        <v>#REF!</v>
      </c>
      <c r="M26" s="97"/>
    </row>
    <row r="27" spans="1:13" s="35" customFormat="1" ht="63.75" customHeight="1">
      <c r="A27" s="84"/>
      <c r="B27" s="87" t="s">
        <v>40</v>
      </c>
      <c r="C27" s="76" t="s">
        <v>41</v>
      </c>
      <c r="D27" s="77"/>
      <c r="E27" s="63">
        <f t="shared" si="7"/>
        <v>710.4</v>
      </c>
      <c r="F27" s="63">
        <f t="shared" si="8"/>
        <v>716</v>
      </c>
      <c r="G27" s="63">
        <f t="shared" si="9"/>
        <v>753.5999999999999</v>
      </c>
      <c r="H27" s="63">
        <f t="shared" si="10"/>
        <v>781.6</v>
      </c>
      <c r="I27" s="63">
        <f t="shared" si="11"/>
        <v>768</v>
      </c>
      <c r="J27" s="63">
        <f t="shared" si="6"/>
        <v>794.4</v>
      </c>
      <c r="K27" s="67">
        <v>800</v>
      </c>
      <c r="L27" s="63">
        <f t="shared" si="12"/>
        <v>784.8</v>
      </c>
      <c r="M27" s="68" t="s">
        <v>42</v>
      </c>
    </row>
    <row r="28" spans="1:13" s="35" customFormat="1" ht="18" customHeight="1">
      <c r="A28" s="84"/>
      <c r="B28" s="87"/>
      <c r="C28" s="75" t="s">
        <v>43</v>
      </c>
      <c r="D28" s="42" t="s">
        <v>44</v>
      </c>
      <c r="E28" s="63" t="e">
        <f t="shared" si="7"/>
        <v>#REF!</v>
      </c>
      <c r="F28" s="63" t="e">
        <f t="shared" si="8"/>
        <v>#REF!</v>
      </c>
      <c r="G28" s="63" t="e">
        <f t="shared" si="9"/>
        <v>#REF!</v>
      </c>
      <c r="H28" s="63" t="e">
        <f t="shared" si="10"/>
        <v>#REF!</v>
      </c>
      <c r="I28" s="63" t="e">
        <f t="shared" si="11"/>
        <v>#REF!</v>
      </c>
      <c r="J28" s="63" t="e">
        <f aca="true" t="shared" si="13" ref="J28:J38">K28*0.993</f>
        <v>#REF!</v>
      </c>
      <c r="K28" s="63" t="e">
        <f>#REF!*0.95</f>
        <v>#REF!</v>
      </c>
      <c r="L28" s="63" t="e">
        <f t="shared" si="12"/>
        <v>#REF!</v>
      </c>
      <c r="M28" s="97" t="s">
        <v>45</v>
      </c>
    </row>
    <row r="29" spans="1:13" s="35" customFormat="1" ht="18" customHeight="1">
      <c r="A29" s="84"/>
      <c r="B29" s="89"/>
      <c r="C29" s="92"/>
      <c r="D29" s="46" t="s">
        <v>46</v>
      </c>
      <c r="E29" s="63" t="e">
        <f t="shared" si="7"/>
        <v>#REF!</v>
      </c>
      <c r="F29" s="63" t="e">
        <f t="shared" si="8"/>
        <v>#REF!</v>
      </c>
      <c r="G29" s="63" t="e">
        <f t="shared" si="9"/>
        <v>#REF!</v>
      </c>
      <c r="H29" s="63" t="e">
        <f t="shared" si="10"/>
        <v>#REF!</v>
      </c>
      <c r="I29" s="63" t="e">
        <f t="shared" si="11"/>
        <v>#REF!</v>
      </c>
      <c r="J29" s="63" t="e">
        <f t="shared" si="13"/>
        <v>#REF!</v>
      </c>
      <c r="K29" s="63" t="e">
        <f>#REF!*0.95</f>
        <v>#REF!</v>
      </c>
      <c r="L29" s="63" t="e">
        <f t="shared" si="12"/>
        <v>#REF!</v>
      </c>
      <c r="M29" s="101"/>
    </row>
    <row r="30" spans="1:13" s="35" customFormat="1" ht="21.75" customHeight="1">
      <c r="A30" s="85"/>
      <c r="B30" s="78" t="s">
        <v>47</v>
      </c>
      <c r="C30" s="78"/>
      <c r="D30" s="78"/>
      <c r="E30" s="63" t="e">
        <f t="shared" si="7"/>
        <v>#REF!</v>
      </c>
      <c r="F30" s="63" t="e">
        <f t="shared" si="8"/>
        <v>#REF!</v>
      </c>
      <c r="G30" s="63" t="e">
        <f t="shared" si="9"/>
        <v>#REF!</v>
      </c>
      <c r="H30" s="63" t="e">
        <f t="shared" si="10"/>
        <v>#REF!</v>
      </c>
      <c r="I30" s="63" t="e">
        <f t="shared" si="11"/>
        <v>#REF!</v>
      </c>
      <c r="J30" s="63" t="e">
        <f t="shared" si="13"/>
        <v>#REF!</v>
      </c>
      <c r="K30" s="63" t="e">
        <f>#REF!*0.95</f>
        <v>#REF!</v>
      </c>
      <c r="L30" s="63" t="e">
        <f t="shared" si="12"/>
        <v>#REF!</v>
      </c>
      <c r="M30" s="58" t="s">
        <v>48</v>
      </c>
    </row>
    <row r="31" spans="1:13" s="35" customFormat="1" ht="18.75" customHeight="1">
      <c r="A31" s="84" t="s">
        <v>49</v>
      </c>
      <c r="B31" s="90" t="s">
        <v>50</v>
      </c>
      <c r="C31" s="93" t="s">
        <v>51</v>
      </c>
      <c r="D31" s="54" t="s">
        <v>52</v>
      </c>
      <c r="E31" s="63" t="e">
        <f t="shared" si="7"/>
        <v>#REF!</v>
      </c>
      <c r="F31" s="63" t="e">
        <f t="shared" si="8"/>
        <v>#REF!</v>
      </c>
      <c r="G31" s="63" t="e">
        <f t="shared" si="9"/>
        <v>#REF!</v>
      </c>
      <c r="H31" s="63" t="e">
        <f t="shared" si="10"/>
        <v>#REF!</v>
      </c>
      <c r="I31" s="63" t="e">
        <f t="shared" si="11"/>
        <v>#REF!</v>
      </c>
      <c r="J31" s="63" t="e">
        <f t="shared" si="13"/>
        <v>#REF!</v>
      </c>
      <c r="K31" s="63" t="e">
        <f>#REF!*0.95</f>
        <v>#REF!</v>
      </c>
      <c r="L31" s="63" t="e">
        <f t="shared" si="12"/>
        <v>#REF!</v>
      </c>
      <c r="M31" s="99" t="s">
        <v>53</v>
      </c>
    </row>
    <row r="32" spans="1:13" s="35" customFormat="1" ht="18.75" customHeight="1">
      <c r="A32" s="84"/>
      <c r="B32" s="90"/>
      <c r="C32" s="94"/>
      <c r="D32" s="54" t="s">
        <v>54</v>
      </c>
      <c r="E32" s="63" t="e">
        <f t="shared" si="7"/>
        <v>#REF!</v>
      </c>
      <c r="F32" s="63" t="e">
        <f t="shared" si="8"/>
        <v>#REF!</v>
      </c>
      <c r="G32" s="63" t="e">
        <f t="shared" si="9"/>
        <v>#REF!</v>
      </c>
      <c r="H32" s="63" t="e">
        <f t="shared" si="10"/>
        <v>#REF!</v>
      </c>
      <c r="I32" s="63" t="e">
        <f t="shared" si="11"/>
        <v>#REF!</v>
      </c>
      <c r="J32" s="63" t="e">
        <f t="shared" si="13"/>
        <v>#REF!</v>
      </c>
      <c r="K32" s="63" t="e">
        <f>#REF!*0.95</f>
        <v>#REF!</v>
      </c>
      <c r="L32" s="63" t="e">
        <f t="shared" si="12"/>
        <v>#REF!</v>
      </c>
      <c r="M32" s="100"/>
    </row>
    <row r="33" spans="1:13" s="35" customFormat="1" ht="18.75" customHeight="1">
      <c r="A33" s="84"/>
      <c r="B33" s="86"/>
      <c r="C33" s="79" t="s">
        <v>55</v>
      </c>
      <c r="D33" s="79"/>
      <c r="E33" s="63" t="e">
        <f t="shared" si="7"/>
        <v>#REF!</v>
      </c>
      <c r="F33" s="63" t="e">
        <f t="shared" si="8"/>
        <v>#REF!</v>
      </c>
      <c r="G33" s="63" t="e">
        <f t="shared" si="9"/>
        <v>#REF!</v>
      </c>
      <c r="H33" s="63" t="e">
        <f t="shared" si="10"/>
        <v>#REF!</v>
      </c>
      <c r="I33" s="63" t="e">
        <f t="shared" si="11"/>
        <v>#REF!</v>
      </c>
      <c r="J33" s="63" t="e">
        <f t="shared" si="13"/>
        <v>#REF!</v>
      </c>
      <c r="K33" s="63" t="e">
        <f>#REF!*0.95</f>
        <v>#REF!</v>
      </c>
      <c r="L33" s="63" t="e">
        <f t="shared" si="12"/>
        <v>#REF!</v>
      </c>
      <c r="M33" s="100"/>
    </row>
    <row r="34" spans="1:13" s="35" customFormat="1" ht="18.75" customHeight="1">
      <c r="A34" s="84"/>
      <c r="B34" s="86"/>
      <c r="C34" s="80" t="s">
        <v>56</v>
      </c>
      <c r="D34" s="80"/>
      <c r="E34" s="63" t="e">
        <f t="shared" si="7"/>
        <v>#REF!</v>
      </c>
      <c r="F34" s="63" t="e">
        <f t="shared" si="8"/>
        <v>#REF!</v>
      </c>
      <c r="G34" s="63" t="e">
        <f t="shared" si="9"/>
        <v>#REF!</v>
      </c>
      <c r="H34" s="63" t="e">
        <f t="shared" si="10"/>
        <v>#REF!</v>
      </c>
      <c r="I34" s="63" t="e">
        <f t="shared" si="11"/>
        <v>#REF!</v>
      </c>
      <c r="J34" s="63" t="e">
        <f t="shared" si="13"/>
        <v>#REF!</v>
      </c>
      <c r="K34" s="63" t="e">
        <f>#REF!*0.95</f>
        <v>#REF!</v>
      </c>
      <c r="L34" s="63" t="e">
        <f t="shared" si="12"/>
        <v>#REF!</v>
      </c>
      <c r="M34" s="102"/>
    </row>
    <row r="35" spans="1:13" s="35" customFormat="1" ht="27" customHeight="1">
      <c r="A35" s="84"/>
      <c r="B35" s="86"/>
      <c r="C35" s="81" t="s">
        <v>57</v>
      </c>
      <c r="D35" s="82"/>
      <c r="E35" s="63">
        <f t="shared" si="7"/>
        <v>79.92</v>
      </c>
      <c r="F35" s="63">
        <f t="shared" si="8"/>
        <v>80.55</v>
      </c>
      <c r="G35" s="63">
        <f t="shared" si="9"/>
        <v>84.78</v>
      </c>
      <c r="H35" s="63">
        <f t="shared" si="10"/>
        <v>87.92999999999999</v>
      </c>
      <c r="I35" s="63">
        <f t="shared" si="11"/>
        <v>86.39999999999999</v>
      </c>
      <c r="J35" s="63">
        <f t="shared" si="13"/>
        <v>89.37</v>
      </c>
      <c r="K35" s="65">
        <v>90</v>
      </c>
      <c r="L35" s="63">
        <f t="shared" si="12"/>
        <v>88.28999999999999</v>
      </c>
      <c r="M35" s="61" t="s">
        <v>58</v>
      </c>
    </row>
    <row r="36" spans="1:13" s="35" customFormat="1" ht="19.5" customHeight="1">
      <c r="A36" s="84"/>
      <c r="B36" s="91" t="s">
        <v>59</v>
      </c>
      <c r="C36" s="78" t="s">
        <v>60</v>
      </c>
      <c r="D36" s="41" t="s">
        <v>61</v>
      </c>
      <c r="E36" s="63" t="e">
        <f t="shared" si="7"/>
        <v>#REF!</v>
      </c>
      <c r="F36" s="63" t="e">
        <f t="shared" si="8"/>
        <v>#REF!</v>
      </c>
      <c r="G36" s="63" t="e">
        <f t="shared" si="9"/>
        <v>#REF!</v>
      </c>
      <c r="H36" s="63" t="e">
        <f t="shared" si="10"/>
        <v>#REF!</v>
      </c>
      <c r="I36" s="63" t="e">
        <f t="shared" si="11"/>
        <v>#REF!</v>
      </c>
      <c r="J36" s="63" t="e">
        <f t="shared" si="13"/>
        <v>#REF!</v>
      </c>
      <c r="K36" s="63" t="e">
        <f>#REF!*0.95</f>
        <v>#REF!</v>
      </c>
      <c r="L36" s="63" t="e">
        <f t="shared" si="12"/>
        <v>#REF!</v>
      </c>
      <c r="M36" s="103" t="s">
        <v>62</v>
      </c>
    </row>
    <row r="37" spans="1:13" s="35" customFormat="1" ht="19.5" customHeight="1">
      <c r="A37" s="84"/>
      <c r="B37" s="91"/>
      <c r="C37" s="73"/>
      <c r="D37" s="41" t="s">
        <v>63</v>
      </c>
      <c r="E37" s="63" t="e">
        <f t="shared" si="7"/>
        <v>#REF!</v>
      </c>
      <c r="F37" s="63" t="e">
        <f t="shared" si="8"/>
        <v>#REF!</v>
      </c>
      <c r="G37" s="63" t="e">
        <f t="shared" si="9"/>
        <v>#REF!</v>
      </c>
      <c r="H37" s="63" t="e">
        <f t="shared" si="10"/>
        <v>#REF!</v>
      </c>
      <c r="I37" s="63" t="e">
        <f t="shared" si="11"/>
        <v>#REF!</v>
      </c>
      <c r="J37" s="63" t="e">
        <f t="shared" si="13"/>
        <v>#REF!</v>
      </c>
      <c r="K37" s="63" t="e">
        <f>#REF!*0.95</f>
        <v>#REF!</v>
      </c>
      <c r="L37" s="63" t="e">
        <f t="shared" si="12"/>
        <v>#REF!</v>
      </c>
      <c r="M37" s="103"/>
    </row>
    <row r="38" spans="1:13" s="35" customFormat="1" ht="19.5" customHeight="1">
      <c r="A38" s="84"/>
      <c r="B38" s="91"/>
      <c r="C38" s="78" t="s">
        <v>64</v>
      </c>
      <c r="D38" s="78"/>
      <c r="E38" s="63" t="e">
        <f t="shared" si="7"/>
        <v>#REF!</v>
      </c>
      <c r="F38" s="63" t="e">
        <f t="shared" si="8"/>
        <v>#REF!</v>
      </c>
      <c r="G38" s="63" t="e">
        <f t="shared" si="9"/>
        <v>#REF!</v>
      </c>
      <c r="H38" s="63" t="e">
        <f t="shared" si="10"/>
        <v>#REF!</v>
      </c>
      <c r="I38" s="63" t="e">
        <f t="shared" si="11"/>
        <v>#REF!</v>
      </c>
      <c r="J38" s="63" t="e">
        <f t="shared" si="13"/>
        <v>#REF!</v>
      </c>
      <c r="K38" s="63" t="e">
        <f>#REF!*0.95</f>
        <v>#REF!</v>
      </c>
      <c r="L38" s="63" t="e">
        <f t="shared" si="12"/>
        <v>#REF!</v>
      </c>
      <c r="M38" s="62" t="s">
        <v>65</v>
      </c>
    </row>
    <row r="41" spans="5:11" ht="20.25">
      <c r="E41" s="66"/>
      <c r="F41" s="66"/>
      <c r="G41" s="66"/>
      <c r="H41" s="66"/>
      <c r="I41" s="66"/>
      <c r="J41" s="66"/>
      <c r="K41" s="66"/>
    </row>
  </sheetData>
  <sheetProtection/>
  <mergeCells count="41">
    <mergeCell ref="M12:M21"/>
    <mergeCell ref="M22:M26"/>
    <mergeCell ref="M28:M29"/>
    <mergeCell ref="M31:M34"/>
    <mergeCell ref="M36:M37"/>
    <mergeCell ref="B2:D3"/>
    <mergeCell ref="B31:B35"/>
    <mergeCell ref="B36:B38"/>
    <mergeCell ref="C5:C7"/>
    <mergeCell ref="C12:C13"/>
    <mergeCell ref="C16:C21"/>
    <mergeCell ref="C22:C26"/>
    <mergeCell ref="C28:C29"/>
    <mergeCell ref="C31:C32"/>
    <mergeCell ref="C36:C37"/>
    <mergeCell ref="C33:D33"/>
    <mergeCell ref="C34:D34"/>
    <mergeCell ref="C35:D35"/>
    <mergeCell ref="C38:D38"/>
    <mergeCell ref="A2:A3"/>
    <mergeCell ref="A4:A30"/>
    <mergeCell ref="A31:A38"/>
    <mergeCell ref="B4:B7"/>
    <mergeCell ref="B8:B11"/>
    <mergeCell ref="B12:B26"/>
    <mergeCell ref="C10:D10"/>
    <mergeCell ref="C11:D11"/>
    <mergeCell ref="C14:D14"/>
    <mergeCell ref="C15:D15"/>
    <mergeCell ref="C27:D27"/>
    <mergeCell ref="B30:D30"/>
    <mergeCell ref="B27:B29"/>
    <mergeCell ref="A1:B1"/>
    <mergeCell ref="C1:M1"/>
    <mergeCell ref="E2:L2"/>
    <mergeCell ref="C4:D4"/>
    <mergeCell ref="C8:D8"/>
    <mergeCell ref="C9:D9"/>
    <mergeCell ref="M2:M3"/>
    <mergeCell ref="M4:M7"/>
    <mergeCell ref="M8:M10"/>
  </mergeCells>
  <printOptions horizontalCentered="1"/>
  <pageMargins left="0.16" right="0.12" top="0.28" bottom="0.2" header="0.08" footer="0.12"/>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O43"/>
  <sheetViews>
    <sheetView zoomScaleSheetLayoutView="100" zoomScalePageLayoutView="0" workbookViewId="0" topLeftCell="A7">
      <selection activeCell="A44" sqref="A44"/>
    </sheetView>
  </sheetViews>
  <sheetFormatPr defaultColWidth="9.00390625" defaultRowHeight="14.25"/>
  <cols>
    <col min="15" max="15" width="89.75390625" style="0" customWidth="1"/>
  </cols>
  <sheetData>
    <row r="1" spans="1:15" ht="14.25">
      <c r="A1" s="105" t="s">
        <v>66</v>
      </c>
      <c r="B1" s="106"/>
      <c r="C1" s="106"/>
      <c r="D1" s="106"/>
      <c r="E1" s="106"/>
      <c r="F1" s="106"/>
      <c r="G1" s="106"/>
      <c r="H1" s="106"/>
      <c r="I1" s="106"/>
      <c r="J1" s="106"/>
      <c r="K1" s="106"/>
      <c r="L1" s="106"/>
      <c r="M1" s="106"/>
      <c r="N1" s="106"/>
      <c r="O1" s="106"/>
    </row>
    <row r="2" spans="1:15" ht="14.25">
      <c r="A2" s="106"/>
      <c r="B2" s="106"/>
      <c r="C2" s="106"/>
      <c r="D2" s="106"/>
      <c r="E2" s="106"/>
      <c r="F2" s="106"/>
      <c r="G2" s="106"/>
      <c r="H2" s="106"/>
      <c r="I2" s="106"/>
      <c r="J2" s="106"/>
      <c r="K2" s="106"/>
      <c r="L2" s="106"/>
      <c r="M2" s="106"/>
      <c r="N2" s="106"/>
      <c r="O2" s="106"/>
    </row>
    <row r="3" spans="1:15" ht="14.25">
      <c r="A3" s="106"/>
      <c r="B3" s="106"/>
      <c r="C3" s="106"/>
      <c r="D3" s="106"/>
      <c r="E3" s="106"/>
      <c r="F3" s="106"/>
      <c r="G3" s="106"/>
      <c r="H3" s="106"/>
      <c r="I3" s="106"/>
      <c r="J3" s="106"/>
      <c r="K3" s="106"/>
      <c r="L3" s="106"/>
      <c r="M3" s="106"/>
      <c r="N3" s="106"/>
      <c r="O3" s="106"/>
    </row>
    <row r="4" spans="1:15" ht="14.25">
      <c r="A4" s="106"/>
      <c r="B4" s="106"/>
      <c r="C4" s="106"/>
      <c r="D4" s="106"/>
      <c r="E4" s="106"/>
      <c r="F4" s="106"/>
      <c r="G4" s="106"/>
      <c r="H4" s="106"/>
      <c r="I4" s="106"/>
      <c r="J4" s="106"/>
      <c r="K4" s="106"/>
      <c r="L4" s="106"/>
      <c r="M4" s="106"/>
      <c r="N4" s="106"/>
      <c r="O4" s="106"/>
    </row>
    <row r="5" spans="1:15" ht="14.25">
      <c r="A5" s="106"/>
      <c r="B5" s="106"/>
      <c r="C5" s="106"/>
      <c r="D5" s="106"/>
      <c r="E5" s="106"/>
      <c r="F5" s="106"/>
      <c r="G5" s="106"/>
      <c r="H5" s="106"/>
      <c r="I5" s="106"/>
      <c r="J5" s="106"/>
      <c r="K5" s="106"/>
      <c r="L5" s="106"/>
      <c r="M5" s="106"/>
      <c r="N5" s="106"/>
      <c r="O5" s="106"/>
    </row>
    <row r="6" spans="1:15" ht="14.25">
      <c r="A6" s="106"/>
      <c r="B6" s="106"/>
      <c r="C6" s="106"/>
      <c r="D6" s="106"/>
      <c r="E6" s="106"/>
      <c r="F6" s="106"/>
      <c r="G6" s="106"/>
      <c r="H6" s="106"/>
      <c r="I6" s="106"/>
      <c r="J6" s="106"/>
      <c r="K6" s="106"/>
      <c r="L6" s="106"/>
      <c r="M6" s="106"/>
      <c r="N6" s="106"/>
      <c r="O6" s="106"/>
    </row>
    <row r="7" spans="1:15" ht="14.25">
      <c r="A7" s="106"/>
      <c r="B7" s="106"/>
      <c r="C7" s="106"/>
      <c r="D7" s="106"/>
      <c r="E7" s="106"/>
      <c r="F7" s="106"/>
      <c r="G7" s="106"/>
      <c r="H7" s="106"/>
      <c r="I7" s="106"/>
      <c r="J7" s="106"/>
      <c r="K7" s="106"/>
      <c r="L7" s="106"/>
      <c r="M7" s="106"/>
      <c r="N7" s="106"/>
      <c r="O7" s="106"/>
    </row>
    <row r="8" spans="1:15" ht="14.25">
      <c r="A8" s="106"/>
      <c r="B8" s="106"/>
      <c r="C8" s="106"/>
      <c r="D8" s="106"/>
      <c r="E8" s="106"/>
      <c r="F8" s="106"/>
      <c r="G8" s="106"/>
      <c r="H8" s="106"/>
      <c r="I8" s="106"/>
      <c r="J8" s="106"/>
      <c r="K8" s="106"/>
      <c r="L8" s="106"/>
      <c r="M8" s="106"/>
      <c r="N8" s="106"/>
      <c r="O8" s="106"/>
    </row>
    <row r="9" spans="1:15" ht="14.25">
      <c r="A9" s="106"/>
      <c r="B9" s="106"/>
      <c r="C9" s="106"/>
      <c r="D9" s="106"/>
      <c r="E9" s="106"/>
      <c r="F9" s="106"/>
      <c r="G9" s="106"/>
      <c r="H9" s="106"/>
      <c r="I9" s="106"/>
      <c r="J9" s="106"/>
      <c r="K9" s="106"/>
      <c r="L9" s="106"/>
      <c r="M9" s="106"/>
      <c r="N9" s="106"/>
      <c r="O9" s="106"/>
    </row>
    <row r="10" spans="1:15" ht="14.25">
      <c r="A10" s="106"/>
      <c r="B10" s="106"/>
      <c r="C10" s="106"/>
      <c r="D10" s="106"/>
      <c r="E10" s="106"/>
      <c r="F10" s="106"/>
      <c r="G10" s="106"/>
      <c r="H10" s="106"/>
      <c r="I10" s="106"/>
      <c r="J10" s="106"/>
      <c r="K10" s="106"/>
      <c r="L10" s="106"/>
      <c r="M10" s="106"/>
      <c r="N10" s="106"/>
      <c r="O10" s="106"/>
    </row>
    <row r="11" spans="1:15" ht="14.25">
      <c r="A11" s="106"/>
      <c r="B11" s="106"/>
      <c r="C11" s="106"/>
      <c r="D11" s="106"/>
      <c r="E11" s="106"/>
      <c r="F11" s="106"/>
      <c r="G11" s="106"/>
      <c r="H11" s="106"/>
      <c r="I11" s="106"/>
      <c r="J11" s="106"/>
      <c r="K11" s="106"/>
      <c r="L11" s="106"/>
      <c r="M11" s="106"/>
      <c r="N11" s="106"/>
      <c r="O11" s="106"/>
    </row>
    <row r="12" spans="1:15" ht="14.25">
      <c r="A12" s="106"/>
      <c r="B12" s="106"/>
      <c r="C12" s="106"/>
      <c r="D12" s="106"/>
      <c r="E12" s="106"/>
      <c r="F12" s="106"/>
      <c r="G12" s="106"/>
      <c r="H12" s="106"/>
      <c r="I12" s="106"/>
      <c r="J12" s="106"/>
      <c r="K12" s="106"/>
      <c r="L12" s="106"/>
      <c r="M12" s="106"/>
      <c r="N12" s="106"/>
      <c r="O12" s="106"/>
    </row>
    <row r="13" spans="1:15" ht="14.25">
      <c r="A13" s="106"/>
      <c r="B13" s="106"/>
      <c r="C13" s="106"/>
      <c r="D13" s="106"/>
      <c r="E13" s="106"/>
      <c r="F13" s="106"/>
      <c r="G13" s="106"/>
      <c r="H13" s="106"/>
      <c r="I13" s="106"/>
      <c r="J13" s="106"/>
      <c r="K13" s="106"/>
      <c r="L13" s="106"/>
      <c r="M13" s="106"/>
      <c r="N13" s="106"/>
      <c r="O13" s="106"/>
    </row>
    <row r="14" spans="1:15" ht="14.25">
      <c r="A14" s="106"/>
      <c r="B14" s="106"/>
      <c r="C14" s="106"/>
      <c r="D14" s="106"/>
      <c r="E14" s="106"/>
      <c r="F14" s="106"/>
      <c r="G14" s="106"/>
      <c r="H14" s="106"/>
      <c r="I14" s="106"/>
      <c r="J14" s="106"/>
      <c r="K14" s="106"/>
      <c r="L14" s="106"/>
      <c r="M14" s="106"/>
      <c r="N14" s="106"/>
      <c r="O14" s="106"/>
    </row>
    <row r="15" spans="1:15" ht="14.25">
      <c r="A15" s="106"/>
      <c r="B15" s="106"/>
      <c r="C15" s="106"/>
      <c r="D15" s="106"/>
      <c r="E15" s="106"/>
      <c r="F15" s="106"/>
      <c r="G15" s="106"/>
      <c r="H15" s="106"/>
      <c r="I15" s="106"/>
      <c r="J15" s="106"/>
      <c r="K15" s="106"/>
      <c r="L15" s="106"/>
      <c r="M15" s="106"/>
      <c r="N15" s="106"/>
      <c r="O15" s="106"/>
    </row>
    <row r="16" spans="1:15" ht="14.25">
      <c r="A16" s="106"/>
      <c r="B16" s="106"/>
      <c r="C16" s="106"/>
      <c r="D16" s="106"/>
      <c r="E16" s="106"/>
      <c r="F16" s="106"/>
      <c r="G16" s="106"/>
      <c r="H16" s="106"/>
      <c r="I16" s="106"/>
      <c r="J16" s="106"/>
      <c r="K16" s="106"/>
      <c r="L16" s="106"/>
      <c r="M16" s="106"/>
      <c r="N16" s="106"/>
      <c r="O16" s="106"/>
    </row>
    <row r="17" spans="1:15" ht="14.25">
      <c r="A17" s="106"/>
      <c r="B17" s="106"/>
      <c r="C17" s="106"/>
      <c r="D17" s="106"/>
      <c r="E17" s="106"/>
      <c r="F17" s="106"/>
      <c r="G17" s="106"/>
      <c r="H17" s="106"/>
      <c r="I17" s="106"/>
      <c r="J17" s="106"/>
      <c r="K17" s="106"/>
      <c r="L17" s="106"/>
      <c r="M17" s="106"/>
      <c r="N17" s="106"/>
      <c r="O17" s="106"/>
    </row>
    <row r="18" spans="1:15" ht="14.25">
      <c r="A18" s="106"/>
      <c r="B18" s="106"/>
      <c r="C18" s="106"/>
      <c r="D18" s="106"/>
      <c r="E18" s="106"/>
      <c r="F18" s="106"/>
      <c r="G18" s="106"/>
      <c r="H18" s="106"/>
      <c r="I18" s="106"/>
      <c r="J18" s="106"/>
      <c r="K18" s="106"/>
      <c r="L18" s="106"/>
      <c r="M18" s="106"/>
      <c r="N18" s="106"/>
      <c r="O18" s="106"/>
    </row>
    <row r="19" spans="1:15" ht="14.25">
      <c r="A19" s="106"/>
      <c r="B19" s="106"/>
      <c r="C19" s="106"/>
      <c r="D19" s="106"/>
      <c r="E19" s="106"/>
      <c r="F19" s="106"/>
      <c r="G19" s="106"/>
      <c r="H19" s="106"/>
      <c r="I19" s="106"/>
      <c r="J19" s="106"/>
      <c r="K19" s="106"/>
      <c r="L19" s="106"/>
      <c r="M19" s="106"/>
      <c r="N19" s="106"/>
      <c r="O19" s="106"/>
    </row>
    <row r="20" spans="1:15" ht="14.25">
      <c r="A20" s="106"/>
      <c r="B20" s="106"/>
      <c r="C20" s="106"/>
      <c r="D20" s="106"/>
      <c r="E20" s="106"/>
      <c r="F20" s="106"/>
      <c r="G20" s="106"/>
      <c r="H20" s="106"/>
      <c r="I20" s="106"/>
      <c r="J20" s="106"/>
      <c r="K20" s="106"/>
      <c r="L20" s="106"/>
      <c r="M20" s="106"/>
      <c r="N20" s="106"/>
      <c r="O20" s="106"/>
    </row>
    <row r="21" spans="1:15" ht="14.25">
      <c r="A21" s="106"/>
      <c r="B21" s="106"/>
      <c r="C21" s="106"/>
      <c r="D21" s="106"/>
      <c r="E21" s="106"/>
      <c r="F21" s="106"/>
      <c r="G21" s="106"/>
      <c r="H21" s="106"/>
      <c r="I21" s="106"/>
      <c r="J21" s="106"/>
      <c r="K21" s="106"/>
      <c r="L21" s="106"/>
      <c r="M21" s="106"/>
      <c r="N21" s="106"/>
      <c r="O21" s="106"/>
    </row>
    <row r="22" spans="1:15" ht="14.25">
      <c r="A22" s="106"/>
      <c r="B22" s="106"/>
      <c r="C22" s="106"/>
      <c r="D22" s="106"/>
      <c r="E22" s="106"/>
      <c r="F22" s="106"/>
      <c r="G22" s="106"/>
      <c r="H22" s="106"/>
      <c r="I22" s="106"/>
      <c r="J22" s="106"/>
      <c r="K22" s="106"/>
      <c r="L22" s="106"/>
      <c r="M22" s="106"/>
      <c r="N22" s="106"/>
      <c r="O22" s="106"/>
    </row>
    <row r="23" spans="1:15" ht="14.25">
      <c r="A23" s="106"/>
      <c r="B23" s="106"/>
      <c r="C23" s="106"/>
      <c r="D23" s="106"/>
      <c r="E23" s="106"/>
      <c r="F23" s="106"/>
      <c r="G23" s="106"/>
      <c r="H23" s="106"/>
      <c r="I23" s="106"/>
      <c r="J23" s="106"/>
      <c r="K23" s="106"/>
      <c r="L23" s="106"/>
      <c r="M23" s="106"/>
      <c r="N23" s="106"/>
      <c r="O23" s="106"/>
    </row>
    <row r="24" spans="1:15" ht="14.25">
      <c r="A24" s="106"/>
      <c r="B24" s="106"/>
      <c r="C24" s="106"/>
      <c r="D24" s="106"/>
      <c r="E24" s="106"/>
      <c r="F24" s="106"/>
      <c r="G24" s="106"/>
      <c r="H24" s="106"/>
      <c r="I24" s="106"/>
      <c r="J24" s="106"/>
      <c r="K24" s="106"/>
      <c r="L24" s="106"/>
      <c r="M24" s="106"/>
      <c r="N24" s="106"/>
      <c r="O24" s="106"/>
    </row>
    <row r="25" spans="1:15" ht="14.25">
      <c r="A25" s="106"/>
      <c r="B25" s="106"/>
      <c r="C25" s="106"/>
      <c r="D25" s="106"/>
      <c r="E25" s="106"/>
      <c r="F25" s="106"/>
      <c r="G25" s="106"/>
      <c r="H25" s="106"/>
      <c r="I25" s="106"/>
      <c r="J25" s="106"/>
      <c r="K25" s="106"/>
      <c r="L25" s="106"/>
      <c r="M25" s="106"/>
      <c r="N25" s="106"/>
      <c r="O25" s="106"/>
    </row>
    <row r="26" spans="1:15" ht="14.25">
      <c r="A26" s="106"/>
      <c r="B26" s="106"/>
      <c r="C26" s="106"/>
      <c r="D26" s="106"/>
      <c r="E26" s="106"/>
      <c r="F26" s="106"/>
      <c r="G26" s="106"/>
      <c r="H26" s="106"/>
      <c r="I26" s="106"/>
      <c r="J26" s="106"/>
      <c r="K26" s="106"/>
      <c r="L26" s="106"/>
      <c r="M26" s="106"/>
      <c r="N26" s="106"/>
      <c r="O26" s="106"/>
    </row>
    <row r="27" spans="1:15" ht="14.25">
      <c r="A27" s="106"/>
      <c r="B27" s="106"/>
      <c r="C27" s="106"/>
      <c r="D27" s="106"/>
      <c r="E27" s="106"/>
      <c r="F27" s="106"/>
      <c r="G27" s="106"/>
      <c r="H27" s="106"/>
      <c r="I27" s="106"/>
      <c r="J27" s="106"/>
      <c r="K27" s="106"/>
      <c r="L27" s="106"/>
      <c r="M27" s="106"/>
      <c r="N27" s="106"/>
      <c r="O27" s="106"/>
    </row>
    <row r="28" spans="1:15" ht="14.25">
      <c r="A28" s="106"/>
      <c r="B28" s="106"/>
      <c r="C28" s="106"/>
      <c r="D28" s="106"/>
      <c r="E28" s="106"/>
      <c r="F28" s="106"/>
      <c r="G28" s="106"/>
      <c r="H28" s="106"/>
      <c r="I28" s="106"/>
      <c r="J28" s="106"/>
      <c r="K28" s="106"/>
      <c r="L28" s="106"/>
      <c r="M28" s="106"/>
      <c r="N28" s="106"/>
      <c r="O28" s="106"/>
    </row>
    <row r="29" spans="1:15" ht="14.25">
      <c r="A29" s="106"/>
      <c r="B29" s="106"/>
      <c r="C29" s="106"/>
      <c r="D29" s="106"/>
      <c r="E29" s="106"/>
      <c r="F29" s="106"/>
      <c r="G29" s="106"/>
      <c r="H29" s="106"/>
      <c r="I29" s="106"/>
      <c r="J29" s="106"/>
      <c r="K29" s="106"/>
      <c r="L29" s="106"/>
      <c r="M29" s="106"/>
      <c r="N29" s="106"/>
      <c r="O29" s="106"/>
    </row>
    <row r="30" spans="1:15" ht="14.25">
      <c r="A30" s="106"/>
      <c r="B30" s="106"/>
      <c r="C30" s="106"/>
      <c r="D30" s="106"/>
      <c r="E30" s="106"/>
      <c r="F30" s="106"/>
      <c r="G30" s="106"/>
      <c r="H30" s="106"/>
      <c r="I30" s="106"/>
      <c r="J30" s="106"/>
      <c r="K30" s="106"/>
      <c r="L30" s="106"/>
      <c r="M30" s="106"/>
      <c r="N30" s="106"/>
      <c r="O30" s="106"/>
    </row>
    <row r="31" spans="1:15" ht="14.25">
      <c r="A31" s="106"/>
      <c r="B31" s="106"/>
      <c r="C31" s="106"/>
      <c r="D31" s="106"/>
      <c r="E31" s="106"/>
      <c r="F31" s="106"/>
      <c r="G31" s="106"/>
      <c r="H31" s="106"/>
      <c r="I31" s="106"/>
      <c r="J31" s="106"/>
      <c r="K31" s="106"/>
      <c r="L31" s="106"/>
      <c r="M31" s="106"/>
      <c r="N31" s="106"/>
      <c r="O31" s="106"/>
    </row>
    <row r="32" spans="1:15" ht="14.25">
      <c r="A32" s="106"/>
      <c r="B32" s="106"/>
      <c r="C32" s="106"/>
      <c r="D32" s="106"/>
      <c r="E32" s="106"/>
      <c r="F32" s="106"/>
      <c r="G32" s="106"/>
      <c r="H32" s="106"/>
      <c r="I32" s="106"/>
      <c r="J32" s="106"/>
      <c r="K32" s="106"/>
      <c r="L32" s="106"/>
      <c r="M32" s="106"/>
      <c r="N32" s="106"/>
      <c r="O32" s="106"/>
    </row>
    <row r="33" spans="1:15" ht="14.25">
      <c r="A33" s="106"/>
      <c r="B33" s="106"/>
      <c r="C33" s="106"/>
      <c r="D33" s="106"/>
      <c r="E33" s="106"/>
      <c r="F33" s="106"/>
      <c r="G33" s="106"/>
      <c r="H33" s="106"/>
      <c r="I33" s="106"/>
      <c r="J33" s="106"/>
      <c r="K33" s="106"/>
      <c r="L33" s="106"/>
      <c r="M33" s="106"/>
      <c r="N33" s="106"/>
      <c r="O33" s="106"/>
    </row>
    <row r="34" spans="1:15" ht="14.25">
      <c r="A34" s="106"/>
      <c r="B34" s="106"/>
      <c r="C34" s="106"/>
      <c r="D34" s="106"/>
      <c r="E34" s="106"/>
      <c r="F34" s="106"/>
      <c r="G34" s="106"/>
      <c r="H34" s="106"/>
      <c r="I34" s="106"/>
      <c r="J34" s="106"/>
      <c r="K34" s="106"/>
      <c r="L34" s="106"/>
      <c r="M34" s="106"/>
      <c r="N34" s="106"/>
      <c r="O34" s="106"/>
    </row>
    <row r="35" spans="1:15" ht="14.25">
      <c r="A35" s="106"/>
      <c r="B35" s="106"/>
      <c r="C35" s="106"/>
      <c r="D35" s="106"/>
      <c r="E35" s="106"/>
      <c r="F35" s="106"/>
      <c r="G35" s="106"/>
      <c r="H35" s="106"/>
      <c r="I35" s="106"/>
      <c r="J35" s="106"/>
      <c r="K35" s="106"/>
      <c r="L35" s="106"/>
      <c r="M35" s="106"/>
      <c r="N35" s="106"/>
      <c r="O35" s="106"/>
    </row>
    <row r="36" spans="1:15" ht="14.25">
      <c r="A36" s="106"/>
      <c r="B36" s="106"/>
      <c r="C36" s="106"/>
      <c r="D36" s="106"/>
      <c r="E36" s="106"/>
      <c r="F36" s="106"/>
      <c r="G36" s="106"/>
      <c r="H36" s="106"/>
      <c r="I36" s="106"/>
      <c r="J36" s="106"/>
      <c r="K36" s="106"/>
      <c r="L36" s="106"/>
      <c r="M36" s="106"/>
      <c r="N36" s="106"/>
      <c r="O36" s="106"/>
    </row>
    <row r="37" spans="1:15" ht="14.25">
      <c r="A37" s="106"/>
      <c r="B37" s="106"/>
      <c r="C37" s="106"/>
      <c r="D37" s="106"/>
      <c r="E37" s="106"/>
      <c r="F37" s="106"/>
      <c r="G37" s="106"/>
      <c r="H37" s="106"/>
      <c r="I37" s="106"/>
      <c r="J37" s="106"/>
      <c r="K37" s="106"/>
      <c r="L37" s="106"/>
      <c r="M37" s="106"/>
      <c r="N37" s="106"/>
      <c r="O37" s="106"/>
    </row>
    <row r="38" spans="1:15" ht="14.25">
      <c r="A38" s="106"/>
      <c r="B38" s="106"/>
      <c r="C38" s="106"/>
      <c r="D38" s="106"/>
      <c r="E38" s="106"/>
      <c r="F38" s="106"/>
      <c r="G38" s="106"/>
      <c r="H38" s="106"/>
      <c r="I38" s="106"/>
      <c r="J38" s="106"/>
      <c r="K38" s="106"/>
      <c r="L38" s="106"/>
      <c r="M38" s="106"/>
      <c r="N38" s="106"/>
      <c r="O38" s="106"/>
    </row>
    <row r="39" spans="1:15" ht="14.25">
      <c r="A39" s="106"/>
      <c r="B39" s="106"/>
      <c r="C39" s="106"/>
      <c r="D39" s="106"/>
      <c r="E39" s="106"/>
      <c r="F39" s="106"/>
      <c r="G39" s="106"/>
      <c r="H39" s="106"/>
      <c r="I39" s="106"/>
      <c r="J39" s="106"/>
      <c r="K39" s="106"/>
      <c r="L39" s="106"/>
      <c r="M39" s="106"/>
      <c r="N39" s="106"/>
      <c r="O39" s="106"/>
    </row>
    <row r="40" spans="1:15" ht="14.25">
      <c r="A40" s="106"/>
      <c r="B40" s="106"/>
      <c r="C40" s="106"/>
      <c r="D40" s="106"/>
      <c r="E40" s="106"/>
      <c r="F40" s="106"/>
      <c r="G40" s="106"/>
      <c r="H40" s="106"/>
      <c r="I40" s="106"/>
      <c r="J40" s="106"/>
      <c r="K40" s="106"/>
      <c r="L40" s="106"/>
      <c r="M40" s="106"/>
      <c r="N40" s="106"/>
      <c r="O40" s="106"/>
    </row>
    <row r="41" spans="1:15" ht="14.25">
      <c r="A41" s="106"/>
      <c r="B41" s="106"/>
      <c r="C41" s="106"/>
      <c r="D41" s="106"/>
      <c r="E41" s="106"/>
      <c r="F41" s="106"/>
      <c r="G41" s="106"/>
      <c r="H41" s="106"/>
      <c r="I41" s="106"/>
      <c r="J41" s="106"/>
      <c r="K41" s="106"/>
      <c r="L41" s="106"/>
      <c r="M41" s="106"/>
      <c r="N41" s="106"/>
      <c r="O41" s="106"/>
    </row>
    <row r="42" spans="1:15" ht="14.25">
      <c r="A42" s="106"/>
      <c r="B42" s="106"/>
      <c r="C42" s="106"/>
      <c r="D42" s="106"/>
      <c r="E42" s="106"/>
      <c r="F42" s="106"/>
      <c r="G42" s="106"/>
      <c r="H42" s="106"/>
      <c r="I42" s="106"/>
      <c r="J42" s="106"/>
      <c r="K42" s="106"/>
      <c r="L42" s="106"/>
      <c r="M42" s="106"/>
      <c r="N42" s="106"/>
      <c r="O42" s="106"/>
    </row>
    <row r="43" spans="1:15" ht="408.75" customHeight="1">
      <c r="A43" s="106"/>
      <c r="B43" s="106"/>
      <c r="C43" s="106"/>
      <c r="D43" s="106"/>
      <c r="E43" s="106"/>
      <c r="F43" s="106"/>
      <c r="G43" s="106"/>
      <c r="H43" s="106"/>
      <c r="I43" s="106"/>
      <c r="J43" s="106"/>
      <c r="K43" s="106"/>
      <c r="L43" s="106"/>
      <c r="M43" s="106"/>
      <c r="N43" s="106"/>
      <c r="O43" s="106"/>
    </row>
  </sheetData>
  <sheetProtection/>
  <mergeCells count="1">
    <mergeCell ref="A1:O4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M41"/>
  <sheetViews>
    <sheetView tabSelected="1" zoomScaleSheetLayoutView="100" zoomScalePageLayoutView="0" workbookViewId="0" topLeftCell="A1">
      <pane xSplit="4" ySplit="3" topLeftCell="E4" activePane="bottomRight" state="frozen"/>
      <selection pane="topLeft" activeCell="A1" sqref="A1"/>
      <selection pane="topRight" activeCell="A1" sqref="A1"/>
      <selection pane="bottomLeft" activeCell="A1" sqref="A1"/>
      <selection pane="bottomRight" activeCell="T19" sqref="T19"/>
    </sheetView>
  </sheetViews>
  <sheetFormatPr defaultColWidth="9.00390625" defaultRowHeight="14.25" customHeight="1"/>
  <cols>
    <col min="1" max="1" width="3.875" style="36" customWidth="1"/>
    <col min="2" max="2" width="3.50390625" style="37" customWidth="1"/>
    <col min="3" max="3" width="6.25390625" style="37" customWidth="1"/>
    <col min="4" max="4" width="14.25390625" style="37" customWidth="1"/>
    <col min="5" max="13" width="9.25390625" style="38" customWidth="1"/>
    <col min="14" max="14" width="52.125" style="36" customWidth="1"/>
    <col min="15" max="214" width="9.00390625" style="36" customWidth="1"/>
  </cols>
  <sheetData>
    <row r="1" spans="1:221" s="33" customFormat="1" ht="40.5" customHeight="1">
      <c r="A1" s="69" t="s">
        <v>67</v>
      </c>
      <c r="B1" s="69"/>
      <c r="C1" s="70" t="s">
        <v>68</v>
      </c>
      <c r="D1" s="70"/>
      <c r="E1" s="107"/>
      <c r="F1" s="107"/>
      <c r="G1" s="107"/>
      <c r="H1" s="107"/>
      <c r="I1" s="107"/>
      <c r="J1" s="107"/>
      <c r="K1" s="107"/>
      <c r="L1" s="107"/>
      <c r="M1" s="107"/>
      <c r="N1" s="70"/>
      <c r="HG1"/>
      <c r="HH1"/>
      <c r="HI1"/>
      <c r="HJ1"/>
      <c r="HK1"/>
      <c r="HL1"/>
      <c r="HM1"/>
    </row>
    <row r="2" spans="1:14" s="34" customFormat="1" ht="21" customHeight="1">
      <c r="A2" s="83" t="s">
        <v>2</v>
      </c>
      <c r="B2" s="104" t="s">
        <v>69</v>
      </c>
      <c r="C2" s="83"/>
      <c r="D2" s="83"/>
      <c r="E2" s="108"/>
      <c r="F2" s="108"/>
      <c r="G2" s="109"/>
      <c r="H2" s="109"/>
      <c r="I2" s="109"/>
      <c r="J2" s="109"/>
      <c r="K2" s="109"/>
      <c r="L2" s="109"/>
      <c r="M2" s="109"/>
      <c r="N2" s="71" t="s">
        <v>5</v>
      </c>
    </row>
    <row r="3" spans="1:14" s="34" customFormat="1" ht="16.5" customHeight="1">
      <c r="A3" s="83"/>
      <c r="B3" s="104"/>
      <c r="C3" s="72"/>
      <c r="D3" s="120"/>
      <c r="E3" s="40">
        <v>2008</v>
      </c>
      <c r="F3" s="39">
        <v>2009</v>
      </c>
      <c r="G3" s="39">
        <v>2010</v>
      </c>
      <c r="H3" s="39">
        <v>2011</v>
      </c>
      <c r="I3" s="39">
        <v>2012</v>
      </c>
      <c r="J3" s="39">
        <v>2013</v>
      </c>
      <c r="K3" s="39">
        <v>2014</v>
      </c>
      <c r="L3" s="39">
        <v>2015</v>
      </c>
      <c r="M3" s="39">
        <v>2016</v>
      </c>
      <c r="N3" s="95"/>
    </row>
    <row r="4" spans="1:14" s="35" customFormat="1" ht="16.5" customHeight="1">
      <c r="A4" s="84" t="s">
        <v>6</v>
      </c>
      <c r="B4" s="86" t="s">
        <v>7</v>
      </c>
      <c r="C4" s="73" t="s">
        <v>8</v>
      </c>
      <c r="D4" s="110"/>
      <c r="E4" s="43">
        <v>78.372988375</v>
      </c>
      <c r="F4" s="43">
        <v>80.35166975</v>
      </c>
      <c r="G4" s="43">
        <v>84.9972695</v>
      </c>
      <c r="H4" s="43">
        <v>89.728898875</v>
      </c>
      <c r="I4" s="43">
        <v>86.11565462499999</v>
      </c>
      <c r="J4" s="43">
        <v>86.97595087499998</v>
      </c>
      <c r="K4" s="43">
        <v>86.029625</v>
      </c>
      <c r="L4" s="43">
        <v>83.10461775</v>
      </c>
      <c r="M4" s="43">
        <v>91.449491375</v>
      </c>
      <c r="N4" s="96" t="s">
        <v>70</v>
      </c>
    </row>
    <row r="5" spans="1:14" s="35" customFormat="1" ht="16.5" customHeight="1">
      <c r="A5" s="84"/>
      <c r="B5" s="86"/>
      <c r="C5" s="73" t="s">
        <v>10</v>
      </c>
      <c r="D5" s="42" t="s">
        <v>11</v>
      </c>
      <c r="E5" s="43">
        <v>89.772695775</v>
      </c>
      <c r="F5" s="43">
        <v>92.03918535000001</v>
      </c>
      <c r="G5" s="43">
        <v>97.36050870000001</v>
      </c>
      <c r="H5" s="43">
        <v>102.780375075</v>
      </c>
      <c r="I5" s="43">
        <v>98.641568025</v>
      </c>
      <c r="J5" s="43">
        <v>99.62699827499999</v>
      </c>
      <c r="K5" s="43">
        <v>98.543025</v>
      </c>
      <c r="L5" s="43">
        <v>95.19256215</v>
      </c>
      <c r="M5" s="43">
        <v>104.75123557500001</v>
      </c>
      <c r="N5" s="97"/>
    </row>
    <row r="6" spans="1:14" s="35" customFormat="1" ht="16.5" customHeight="1">
      <c r="A6" s="84"/>
      <c r="B6" s="86"/>
      <c r="C6" s="73"/>
      <c r="D6" s="42" t="s">
        <v>12</v>
      </c>
      <c r="E6" s="43">
        <v>109.00970201250001</v>
      </c>
      <c r="F6" s="43">
        <v>111.76186792500002</v>
      </c>
      <c r="G6" s="43">
        <v>118.22347485</v>
      </c>
      <c r="H6" s="43">
        <v>124.80474116250001</v>
      </c>
      <c r="I6" s="43">
        <v>119.7790468875</v>
      </c>
      <c r="J6" s="43">
        <v>120.97564076249999</v>
      </c>
      <c r="K6" s="43">
        <v>119.65938750000001</v>
      </c>
      <c r="L6" s="43">
        <v>115.590968325</v>
      </c>
      <c r="M6" s="43">
        <v>127.19792891250002</v>
      </c>
      <c r="N6" s="97"/>
    </row>
    <row r="7" spans="1:14" s="35" customFormat="1" ht="16.5" customHeight="1">
      <c r="A7" s="84"/>
      <c r="B7" s="86"/>
      <c r="C7" s="73"/>
      <c r="D7" s="42" t="s">
        <v>13</v>
      </c>
      <c r="E7" s="43">
        <v>146.77123277500002</v>
      </c>
      <c r="F7" s="43">
        <v>150.47676335</v>
      </c>
      <c r="G7" s="43">
        <v>159.1767047</v>
      </c>
      <c r="H7" s="43">
        <v>168.03775607499998</v>
      </c>
      <c r="I7" s="43">
        <v>161.27113502499998</v>
      </c>
      <c r="J7" s="43">
        <v>162.882235275</v>
      </c>
      <c r="K7" s="43">
        <v>161.110025</v>
      </c>
      <c r="L7" s="43">
        <v>155.63228415</v>
      </c>
      <c r="M7" s="43">
        <v>171.259956575</v>
      </c>
      <c r="N7" s="97"/>
    </row>
    <row r="8" spans="1:14" s="35" customFormat="1" ht="16.5" customHeight="1">
      <c r="A8" s="84"/>
      <c r="B8" s="87" t="s">
        <v>14</v>
      </c>
      <c r="C8" s="74" t="s">
        <v>15</v>
      </c>
      <c r="D8" s="111"/>
      <c r="E8" s="43">
        <v>1977.8492338999997</v>
      </c>
      <c r="F8" s="43">
        <v>2027.7839566</v>
      </c>
      <c r="G8" s="43">
        <v>2145.0220011999995</v>
      </c>
      <c r="H8" s="43">
        <v>2264.4311206999996</v>
      </c>
      <c r="I8" s="43">
        <v>2173.2459749</v>
      </c>
      <c r="J8" s="43">
        <v>2194.9567239</v>
      </c>
      <c r="K8" s="43">
        <v>2171.0749</v>
      </c>
      <c r="L8" s="43">
        <v>2097.2583533999996</v>
      </c>
      <c r="M8" s="43">
        <v>2307.8526186999998</v>
      </c>
      <c r="N8" s="96" t="s">
        <v>16</v>
      </c>
    </row>
    <row r="9" spans="1:14" s="35" customFormat="1" ht="16.5" customHeight="1">
      <c r="A9" s="84"/>
      <c r="B9" s="87"/>
      <c r="C9" s="73" t="s">
        <v>17</v>
      </c>
      <c r="D9" s="110"/>
      <c r="E9" s="43">
        <v>1940.0877031374998</v>
      </c>
      <c r="F9" s="43">
        <v>1989.0690611750001</v>
      </c>
      <c r="G9" s="43">
        <v>2104.0687713499997</v>
      </c>
      <c r="H9" s="43">
        <v>2221.1981057875</v>
      </c>
      <c r="I9" s="43">
        <v>2131.7538867624994</v>
      </c>
      <c r="J9" s="43">
        <v>2153.0501293874995</v>
      </c>
      <c r="K9" s="43">
        <v>2129.6242625</v>
      </c>
      <c r="L9" s="43">
        <v>2057.217037575</v>
      </c>
      <c r="M9" s="43">
        <v>2263.7905910375</v>
      </c>
      <c r="N9" s="98"/>
    </row>
    <row r="10" spans="1:14" s="35" customFormat="1" ht="15.75" customHeight="1">
      <c r="A10" s="84"/>
      <c r="B10" s="87"/>
      <c r="C10" s="75" t="s">
        <v>18</v>
      </c>
      <c r="D10" s="112"/>
      <c r="E10" s="43">
        <v>2098.9711250249998</v>
      </c>
      <c r="F10" s="43">
        <v>2151.96380985</v>
      </c>
      <c r="G10" s="43">
        <v>2276.3814177</v>
      </c>
      <c r="H10" s="43">
        <v>2403.103055325</v>
      </c>
      <c r="I10" s="43">
        <v>2306.3338047749994</v>
      </c>
      <c r="J10" s="43">
        <v>2329.3741025249997</v>
      </c>
      <c r="K10" s="43">
        <v>2304.029775</v>
      </c>
      <c r="L10" s="43">
        <v>2225.69276265</v>
      </c>
      <c r="M10" s="43">
        <v>2449.183650825</v>
      </c>
      <c r="N10" s="98"/>
    </row>
    <row r="11" spans="1:14" s="35" customFormat="1" ht="27" customHeight="1">
      <c r="A11" s="84"/>
      <c r="B11" s="86"/>
      <c r="C11" s="73" t="s">
        <v>19</v>
      </c>
      <c r="D11" s="110"/>
      <c r="E11" s="43">
        <v>899.8644028875</v>
      </c>
      <c r="F11" s="43">
        <v>922.583262675</v>
      </c>
      <c r="G11" s="43">
        <v>975.9231943499999</v>
      </c>
      <c r="H11" s="43">
        <v>1030.2509025375</v>
      </c>
      <c r="I11" s="43">
        <v>988.7642890124997</v>
      </c>
      <c r="J11" s="43">
        <v>998.6420541374998</v>
      </c>
      <c r="K11" s="43">
        <v>987.7765125</v>
      </c>
      <c r="L11" s="43">
        <v>954.1921110749998</v>
      </c>
      <c r="M11" s="43">
        <v>1050.0064327875</v>
      </c>
      <c r="N11" s="59" t="s">
        <v>20</v>
      </c>
    </row>
    <row r="12" spans="1:14" s="35" customFormat="1" ht="16.5" customHeight="1">
      <c r="A12" s="84"/>
      <c r="B12" s="88" t="s">
        <v>21</v>
      </c>
      <c r="C12" s="74" t="s">
        <v>22</v>
      </c>
      <c r="D12" s="45" t="s">
        <v>23</v>
      </c>
      <c r="E12" s="43">
        <v>1447.0503580875</v>
      </c>
      <c r="F12" s="43">
        <v>1483.5840114750001</v>
      </c>
      <c r="G12" s="43">
        <v>1569.35867595</v>
      </c>
      <c r="H12" s="43">
        <v>1656.7217601374998</v>
      </c>
      <c r="I12" s="43">
        <v>1590.0081322124997</v>
      </c>
      <c r="J12" s="43">
        <v>1605.8923293374999</v>
      </c>
      <c r="K12" s="43">
        <v>1588.4197125</v>
      </c>
      <c r="L12" s="43">
        <v>1534.413442275</v>
      </c>
      <c r="M12" s="43">
        <v>1688.4901543874998</v>
      </c>
      <c r="N12" s="117" t="s">
        <v>71</v>
      </c>
    </row>
    <row r="13" spans="1:14" s="35" customFormat="1" ht="16.5" customHeight="1">
      <c r="A13" s="84"/>
      <c r="B13" s="88"/>
      <c r="C13" s="73"/>
      <c r="D13" s="42" t="s">
        <v>25</v>
      </c>
      <c r="E13" s="43">
        <v>1631.5831216249999</v>
      </c>
      <c r="F13" s="43">
        <v>1672.77567025</v>
      </c>
      <c r="G13" s="43">
        <v>1769.4886105</v>
      </c>
      <c r="H13" s="43">
        <v>1867.992531125</v>
      </c>
      <c r="I13" s="43">
        <v>1792.7713553749998</v>
      </c>
      <c r="J13" s="43">
        <v>1810.6811591249998</v>
      </c>
      <c r="K13" s="43">
        <v>1790.980375</v>
      </c>
      <c r="L13" s="43">
        <v>1730.08704225</v>
      </c>
      <c r="M13" s="43">
        <v>1903.812138625</v>
      </c>
      <c r="N13" s="118"/>
    </row>
    <row r="14" spans="1:14" s="35" customFormat="1" ht="16.5" customHeight="1">
      <c r="A14" s="84"/>
      <c r="B14" s="88"/>
      <c r="C14" s="73" t="s">
        <v>26</v>
      </c>
      <c r="D14" s="110"/>
      <c r="E14" s="43">
        <v>1576.00954805</v>
      </c>
      <c r="F14" s="43">
        <v>1615.7990317000001</v>
      </c>
      <c r="G14" s="43">
        <v>1709.2178193999998</v>
      </c>
      <c r="H14" s="43">
        <v>1804.3665846499998</v>
      </c>
      <c r="I14" s="43">
        <v>1731.7075275499997</v>
      </c>
      <c r="J14" s="43">
        <v>1749.0073030499998</v>
      </c>
      <c r="K14" s="43">
        <v>1729.97755</v>
      </c>
      <c r="L14" s="43">
        <v>1671.1583133</v>
      </c>
      <c r="M14" s="43">
        <v>1838.9661356499998</v>
      </c>
      <c r="N14" s="118"/>
    </row>
    <row r="15" spans="1:14" s="35" customFormat="1" ht="16.5" customHeight="1">
      <c r="A15" s="84"/>
      <c r="B15" s="88"/>
      <c r="C15" s="75" t="s">
        <v>27</v>
      </c>
      <c r="D15" s="110"/>
      <c r="E15" s="43">
        <v>1407.8638639000003</v>
      </c>
      <c r="F15" s="43">
        <v>1443.4081766000004</v>
      </c>
      <c r="G15" s="43">
        <v>1526.8600412</v>
      </c>
      <c r="H15" s="43">
        <v>1611.8573107000002</v>
      </c>
      <c r="I15" s="43">
        <v>1546.9503049</v>
      </c>
      <c r="J15" s="43">
        <v>1562.4043539</v>
      </c>
      <c r="K15" s="43">
        <v>1545.4049000000002</v>
      </c>
      <c r="L15" s="43">
        <v>1492.8611334</v>
      </c>
      <c r="M15" s="43">
        <v>1642.7654087</v>
      </c>
      <c r="N15" s="118"/>
    </row>
    <row r="16" spans="1:14" s="35" customFormat="1" ht="16.5" customHeight="1">
      <c r="A16" s="84"/>
      <c r="B16" s="91"/>
      <c r="C16" s="73" t="s">
        <v>72</v>
      </c>
      <c r="D16" s="48" t="s">
        <v>29</v>
      </c>
      <c r="E16" s="43">
        <v>1175.594825625</v>
      </c>
      <c r="F16" s="43">
        <v>1205.27504625</v>
      </c>
      <c r="G16" s="43">
        <v>1274.9590425000001</v>
      </c>
      <c r="H16" s="43">
        <v>1345.9334831249998</v>
      </c>
      <c r="I16" s="43">
        <v>1291.734819375</v>
      </c>
      <c r="J16" s="43">
        <v>1304.639263125</v>
      </c>
      <c r="K16" s="43">
        <v>1290.444375</v>
      </c>
      <c r="L16" s="43">
        <v>1246.56926625</v>
      </c>
      <c r="M16" s="43">
        <v>1371.7423706250001</v>
      </c>
      <c r="N16" s="118"/>
    </row>
    <row r="17" spans="1:14" s="35" customFormat="1" ht="16.5" customHeight="1">
      <c r="A17" s="84"/>
      <c r="B17" s="91"/>
      <c r="C17" s="73"/>
      <c r="D17" s="48" t="s">
        <v>30</v>
      </c>
      <c r="E17" s="43">
        <v>1208.6397274507501</v>
      </c>
      <c r="F17" s="43">
        <v>1239.1542320955</v>
      </c>
      <c r="G17" s="43">
        <v>1310.796982131</v>
      </c>
      <c r="H17" s="43">
        <v>1383.76644975975</v>
      </c>
      <c r="I17" s="43">
        <v>1328.0443108432498</v>
      </c>
      <c r="J17" s="43">
        <v>1341.31148677575</v>
      </c>
      <c r="K17" s="43">
        <v>1326.71759325</v>
      </c>
      <c r="L17" s="43">
        <v>1281.6091950794998</v>
      </c>
      <c r="M17" s="43">
        <v>1410.30080162475</v>
      </c>
      <c r="N17" s="118"/>
    </row>
    <row r="18" spans="1:14" s="35" customFormat="1" ht="16.5" customHeight="1">
      <c r="A18" s="84"/>
      <c r="B18" s="91"/>
      <c r="C18" s="73"/>
      <c r="D18" s="48" t="s">
        <v>31</v>
      </c>
      <c r="E18" s="43">
        <v>1245.638902780875</v>
      </c>
      <c r="F18" s="43">
        <v>1277.0875249147498</v>
      </c>
      <c r="G18" s="43">
        <v>1350.9234203595</v>
      </c>
      <c r="H18" s="43">
        <v>1426.126647201375</v>
      </c>
      <c r="I18" s="43">
        <v>1368.6987285221246</v>
      </c>
      <c r="J18" s="43">
        <v>1382.3720424933747</v>
      </c>
      <c r="K18" s="43">
        <v>1367.3313971249997</v>
      </c>
      <c r="L18" s="43">
        <v>1320.84212962275</v>
      </c>
      <c r="M18" s="43">
        <v>1453.4732751438746</v>
      </c>
      <c r="N18" s="118"/>
    </row>
    <row r="19" spans="1:14" s="35" customFormat="1" ht="16.5" customHeight="1">
      <c r="A19" s="84"/>
      <c r="B19" s="91"/>
      <c r="C19" s="73"/>
      <c r="D19" s="48" t="s">
        <v>32</v>
      </c>
      <c r="E19" s="43">
        <v>1267.5049665375</v>
      </c>
      <c r="F19" s="43">
        <v>1299.505640775</v>
      </c>
      <c r="G19" s="43">
        <v>1374.63765855</v>
      </c>
      <c r="H19" s="43">
        <v>1451.1610099875</v>
      </c>
      <c r="I19" s="43">
        <v>1392.7249961624998</v>
      </c>
      <c r="J19" s="43">
        <v>1406.6383327874998</v>
      </c>
      <c r="K19" s="43">
        <v>1391.3336625</v>
      </c>
      <c r="L19" s="43">
        <v>1344.028317975</v>
      </c>
      <c r="M19" s="43">
        <v>1478.9876832375</v>
      </c>
      <c r="N19" s="118"/>
    </row>
    <row r="20" spans="1:14" s="35" customFormat="1" ht="24">
      <c r="A20" s="84"/>
      <c r="B20" s="91"/>
      <c r="C20" s="73"/>
      <c r="D20" s="49" t="s">
        <v>33</v>
      </c>
      <c r="E20" s="43">
        <v>1358.7596242744999</v>
      </c>
      <c r="F20" s="43">
        <v>1393.0642031529999</v>
      </c>
      <c r="G20" s="43">
        <v>1473.605388346</v>
      </c>
      <c r="H20" s="43">
        <v>1555.6380769684997</v>
      </c>
      <c r="I20" s="43">
        <v>1492.9949329294998</v>
      </c>
      <c r="J20" s="43">
        <v>1507.9099672244997</v>
      </c>
      <c r="K20" s="43">
        <v>1491.5034294999998</v>
      </c>
      <c r="L20" s="43">
        <v>1440.7923128969999</v>
      </c>
      <c r="M20" s="43">
        <v>1585.4681455584998</v>
      </c>
      <c r="N20" s="118"/>
    </row>
    <row r="21" spans="1:14" s="35" customFormat="1" ht="16.5" customHeight="1">
      <c r="A21" s="84"/>
      <c r="B21" s="91"/>
      <c r="C21" s="75"/>
      <c r="D21" s="49" t="s">
        <v>34</v>
      </c>
      <c r="E21" s="43">
        <v>1485.5243705625</v>
      </c>
      <c r="F21" s="43">
        <v>1523.0293766250002</v>
      </c>
      <c r="G21" s="43">
        <v>1611.08460825</v>
      </c>
      <c r="H21" s="43">
        <v>1700.7704923125002</v>
      </c>
      <c r="I21" s="43">
        <v>1632.2830899375</v>
      </c>
      <c r="J21" s="43">
        <v>1648.5896143124999</v>
      </c>
      <c r="K21" s="43">
        <v>1630.6524375000001</v>
      </c>
      <c r="L21" s="43">
        <v>1575.210254625</v>
      </c>
      <c r="M21" s="43">
        <v>1733.3835410625</v>
      </c>
      <c r="N21" s="119"/>
    </row>
    <row r="22" spans="1:14" s="35" customFormat="1" ht="16.5" customHeight="1">
      <c r="A22" s="84"/>
      <c r="B22" s="91"/>
      <c r="C22" s="73" t="s">
        <v>35</v>
      </c>
      <c r="D22" s="48" t="s">
        <v>29</v>
      </c>
      <c r="E22" s="43">
        <v>1489.7992608375</v>
      </c>
      <c r="F22" s="43">
        <v>1527.4121949750001</v>
      </c>
      <c r="G22" s="43">
        <v>1615.72082295</v>
      </c>
      <c r="H22" s="43">
        <v>1705.6647958874998</v>
      </c>
      <c r="I22" s="43">
        <v>1636.9803074625</v>
      </c>
      <c r="J22" s="43">
        <v>1653.3337570874999</v>
      </c>
      <c r="K22" s="43">
        <v>1635.3449625</v>
      </c>
      <c r="L22" s="43">
        <v>1579.743233775</v>
      </c>
      <c r="M22" s="43">
        <v>1738.3716951375</v>
      </c>
      <c r="N22" s="98" t="s">
        <v>73</v>
      </c>
    </row>
    <row r="23" spans="1:14" s="35" customFormat="1" ht="18.75" customHeight="1">
      <c r="A23" s="84"/>
      <c r="B23" s="91"/>
      <c r="C23" s="73"/>
      <c r="D23" s="48" t="s">
        <v>37</v>
      </c>
      <c r="E23" s="43">
        <v>1273.169196151875</v>
      </c>
      <c r="F23" s="43">
        <v>1305.3128750887502</v>
      </c>
      <c r="G23" s="43">
        <v>1380.7806430275</v>
      </c>
      <c r="H23" s="43">
        <v>1457.6459622243751</v>
      </c>
      <c r="I23" s="43">
        <v>1398.9488093831249</v>
      </c>
      <c r="J23" s="43">
        <v>1412.924321964375</v>
      </c>
      <c r="K23" s="43">
        <v>1397.551258125</v>
      </c>
      <c r="L23" s="43">
        <v>1350.0345153487501</v>
      </c>
      <c r="M23" s="43">
        <v>1485.5969873868748</v>
      </c>
      <c r="N23" s="97"/>
    </row>
    <row r="24" spans="1:14" s="35" customFormat="1" ht="18" customHeight="1">
      <c r="A24" s="84"/>
      <c r="B24" s="91"/>
      <c r="C24" s="73"/>
      <c r="D24" s="48" t="s">
        <v>38</v>
      </c>
      <c r="E24" s="43">
        <v>1324.6103757943752</v>
      </c>
      <c r="F24" s="43">
        <v>1358.0527892337502</v>
      </c>
      <c r="G24" s="43">
        <v>1436.5697599175003</v>
      </c>
      <c r="H24" s="43">
        <v>1516.5407485768749</v>
      </c>
      <c r="I24" s="43">
        <v>1455.471993600625</v>
      </c>
      <c r="J24" s="43">
        <v>1470.012173356875</v>
      </c>
      <c r="K24" s="43">
        <v>1454.0179756250002</v>
      </c>
      <c r="L24" s="43">
        <v>1404.58136445375</v>
      </c>
      <c r="M24" s="43">
        <v>1545.621108089375</v>
      </c>
      <c r="N24" s="97"/>
    </row>
    <row r="25" spans="1:14" s="35" customFormat="1" ht="24">
      <c r="A25" s="84"/>
      <c r="B25" s="91"/>
      <c r="C25" s="73"/>
      <c r="D25" s="50" t="s">
        <v>39</v>
      </c>
      <c r="E25" s="43">
        <v>1361.5525525875</v>
      </c>
      <c r="F25" s="43">
        <v>1395.927644475</v>
      </c>
      <c r="G25" s="43">
        <v>1476.6343819499998</v>
      </c>
      <c r="H25" s="43">
        <v>1558.8356886375</v>
      </c>
      <c r="I25" s="43">
        <v>1496.0637817124998</v>
      </c>
      <c r="J25" s="43">
        <v>1511.0094738374999</v>
      </c>
      <c r="K25" s="43">
        <v>1494.5692125</v>
      </c>
      <c r="L25" s="43">
        <v>1443.7538592749997</v>
      </c>
      <c r="M25" s="43">
        <v>1588.7270728874998</v>
      </c>
      <c r="N25" s="97"/>
    </row>
    <row r="26" spans="1:14" s="35" customFormat="1" ht="25.5" customHeight="1">
      <c r="A26" s="84"/>
      <c r="B26" s="91"/>
      <c r="C26" s="75"/>
      <c r="D26" s="50" t="s">
        <v>34</v>
      </c>
      <c r="E26" s="43">
        <v>1488.3742974125</v>
      </c>
      <c r="F26" s="43">
        <v>1525.951255525</v>
      </c>
      <c r="G26" s="43">
        <v>1614.17541805</v>
      </c>
      <c r="H26" s="43">
        <v>1704.0333613624998</v>
      </c>
      <c r="I26" s="43">
        <v>1635.4145682874998</v>
      </c>
      <c r="J26" s="43">
        <v>1651.7523761624998</v>
      </c>
      <c r="K26" s="43">
        <v>1633.7807875</v>
      </c>
      <c r="L26" s="43">
        <v>1578.232240725</v>
      </c>
      <c r="M26" s="43">
        <v>1736.7089771125</v>
      </c>
      <c r="N26" s="97"/>
    </row>
    <row r="27" spans="1:14" s="35" customFormat="1" ht="106.5" customHeight="1">
      <c r="A27" s="84"/>
      <c r="B27" s="86" t="s">
        <v>40</v>
      </c>
      <c r="C27" s="80" t="s">
        <v>41</v>
      </c>
      <c r="D27" s="80"/>
      <c r="E27" s="52">
        <v>704</v>
      </c>
      <c r="F27" s="52">
        <v>740.8</v>
      </c>
      <c r="G27" s="52">
        <v>731.2</v>
      </c>
      <c r="H27" s="52">
        <v>797.6</v>
      </c>
      <c r="I27" s="52">
        <v>779.2</v>
      </c>
      <c r="J27" s="52">
        <v>778.4</v>
      </c>
      <c r="K27" s="52">
        <v>800</v>
      </c>
      <c r="L27" s="52">
        <v>812.8</v>
      </c>
      <c r="M27" s="52">
        <v>850.4</v>
      </c>
      <c r="N27" s="60" t="s">
        <v>42</v>
      </c>
    </row>
    <row r="28" spans="1:14" s="35" customFormat="1" ht="18" customHeight="1">
      <c r="A28" s="84"/>
      <c r="B28" s="87"/>
      <c r="C28" s="92" t="s">
        <v>43</v>
      </c>
      <c r="D28" s="45" t="s">
        <v>44</v>
      </c>
      <c r="E28" s="43">
        <v>358.3783013875001</v>
      </c>
      <c r="F28" s="43">
        <v>367.42627167500007</v>
      </c>
      <c r="G28" s="43">
        <v>388.66933235000005</v>
      </c>
      <c r="H28" s="43">
        <v>410.30578303749996</v>
      </c>
      <c r="I28" s="43">
        <v>393.7834025125</v>
      </c>
      <c r="J28" s="43">
        <v>397.7173026375</v>
      </c>
      <c r="K28" s="43">
        <v>393.3900125</v>
      </c>
      <c r="L28" s="43">
        <v>380.014752075</v>
      </c>
      <c r="M28" s="43">
        <v>418.1735832875</v>
      </c>
      <c r="N28" s="97" t="s">
        <v>45</v>
      </c>
    </row>
    <row r="29" spans="1:14" s="35" customFormat="1" ht="18" customHeight="1">
      <c r="A29" s="84"/>
      <c r="B29" s="89"/>
      <c r="C29" s="92"/>
      <c r="D29" s="47" t="s">
        <v>46</v>
      </c>
      <c r="E29" s="43">
        <v>612.7342727500001</v>
      </c>
      <c r="F29" s="43">
        <v>628.2039635000001</v>
      </c>
      <c r="G29" s="43">
        <v>664.5241070000001</v>
      </c>
      <c r="H29" s="43">
        <v>701.51684575</v>
      </c>
      <c r="I29" s="43">
        <v>673.2678452499999</v>
      </c>
      <c r="J29" s="43">
        <v>679.9937977499999</v>
      </c>
      <c r="K29" s="43">
        <v>672.5952500000001</v>
      </c>
      <c r="L29" s="43">
        <v>649.7270115</v>
      </c>
      <c r="M29" s="43">
        <v>714.96875075</v>
      </c>
      <c r="N29" s="101"/>
    </row>
    <row r="30" spans="1:14" s="35" customFormat="1" ht="18" customHeight="1">
      <c r="A30" s="85"/>
      <c r="B30" s="78" t="s">
        <v>47</v>
      </c>
      <c r="C30" s="78"/>
      <c r="D30" s="76"/>
      <c r="E30" s="43">
        <v>3206.1677062500003</v>
      </c>
      <c r="F30" s="43">
        <v>3287.1137625</v>
      </c>
      <c r="G30" s="43">
        <v>3477.161025</v>
      </c>
      <c r="H30" s="43">
        <v>3670.72768125</v>
      </c>
      <c r="I30" s="43">
        <v>3522.91314375</v>
      </c>
      <c r="J30" s="43">
        <v>3558.1070812499997</v>
      </c>
      <c r="K30" s="43">
        <v>3519.39375</v>
      </c>
      <c r="L30" s="43">
        <v>3399.7343625000003</v>
      </c>
      <c r="M30" s="43">
        <v>3741.11555625</v>
      </c>
      <c r="N30" s="58" t="s">
        <v>48</v>
      </c>
    </row>
    <row r="31" spans="1:14" s="35" customFormat="1" ht="18" customHeight="1">
      <c r="A31" s="84" t="s">
        <v>49</v>
      </c>
      <c r="B31" s="90" t="s">
        <v>50</v>
      </c>
      <c r="C31" s="93" t="s">
        <v>51</v>
      </c>
      <c r="D31" s="53" t="s">
        <v>52</v>
      </c>
      <c r="E31" s="43">
        <v>1225.4685455000001</v>
      </c>
      <c r="F31" s="43">
        <v>1256.4079270000002</v>
      </c>
      <c r="G31" s="43">
        <v>1329.0482140000001</v>
      </c>
      <c r="H31" s="43">
        <v>1403.0336915</v>
      </c>
      <c r="I31" s="43">
        <v>1346.5356904999999</v>
      </c>
      <c r="J31" s="43">
        <v>1359.9875954999998</v>
      </c>
      <c r="K31" s="43">
        <v>1345.1905000000002</v>
      </c>
      <c r="L31" s="43">
        <v>1299.454023</v>
      </c>
      <c r="M31" s="43">
        <v>1429.9375015</v>
      </c>
      <c r="N31" s="99" t="s">
        <v>74</v>
      </c>
    </row>
    <row r="32" spans="1:14" s="35" customFormat="1" ht="24">
      <c r="A32" s="84"/>
      <c r="B32" s="90"/>
      <c r="C32" s="94"/>
      <c r="D32" s="53" t="s">
        <v>54</v>
      </c>
      <c r="E32" s="43">
        <v>921.2388542625</v>
      </c>
      <c r="F32" s="43">
        <v>944.497354425</v>
      </c>
      <c r="G32" s="43">
        <v>999.1042678499999</v>
      </c>
      <c r="H32" s="43">
        <v>1054.7224204124998</v>
      </c>
      <c r="I32" s="43">
        <v>1012.2503766374997</v>
      </c>
      <c r="J32" s="43">
        <v>1022.3627680124997</v>
      </c>
      <c r="K32" s="43">
        <v>1011.2391375</v>
      </c>
      <c r="L32" s="43">
        <v>976.8570068249999</v>
      </c>
      <c r="M32" s="43">
        <v>1074.9472031624998</v>
      </c>
      <c r="N32" s="100"/>
    </row>
    <row r="33" spans="1:14" s="35" customFormat="1" ht="24" customHeight="1">
      <c r="A33" s="84"/>
      <c r="B33" s="86"/>
      <c r="C33" s="79" t="s">
        <v>55</v>
      </c>
      <c r="D33" s="113"/>
      <c r="E33" s="43">
        <v>275.017941025</v>
      </c>
      <c r="F33" s="43">
        <v>281.96131385000007</v>
      </c>
      <c r="G33" s="43">
        <v>298.2631457</v>
      </c>
      <c r="H33" s="43">
        <v>314.866863325</v>
      </c>
      <c r="I33" s="43">
        <v>302.187660775</v>
      </c>
      <c r="J33" s="43">
        <v>305.20651852500004</v>
      </c>
      <c r="K33" s="43">
        <v>301.885775</v>
      </c>
      <c r="L33" s="43">
        <v>291.62165865000003</v>
      </c>
      <c r="M33" s="43">
        <v>320.904578825</v>
      </c>
      <c r="N33" s="100"/>
    </row>
    <row r="34" spans="1:14" s="35" customFormat="1" ht="18" customHeight="1">
      <c r="A34" s="84"/>
      <c r="B34" s="86"/>
      <c r="C34" s="114" t="s">
        <v>56</v>
      </c>
      <c r="D34" s="115"/>
      <c r="E34" s="43">
        <v>1139.97074</v>
      </c>
      <c r="F34" s="43">
        <v>1168.7515600000002</v>
      </c>
      <c r="G34" s="43">
        <v>1236.32392</v>
      </c>
      <c r="H34" s="43">
        <v>1305.14762</v>
      </c>
      <c r="I34" s="43">
        <v>1252.59134</v>
      </c>
      <c r="J34" s="43">
        <v>1265.10474</v>
      </c>
      <c r="K34" s="43">
        <v>1251.34</v>
      </c>
      <c r="L34" s="43">
        <v>1208.79444</v>
      </c>
      <c r="M34" s="43">
        <v>1330.17442</v>
      </c>
      <c r="N34" s="102"/>
    </row>
    <row r="35" spans="1:14" s="35" customFormat="1" ht="42" customHeight="1">
      <c r="A35" s="84"/>
      <c r="B35" s="86"/>
      <c r="C35" s="80" t="s">
        <v>57</v>
      </c>
      <c r="D35" s="80"/>
      <c r="E35" s="52">
        <v>79.9578</v>
      </c>
      <c r="F35" s="52">
        <v>84.02805000000001</v>
      </c>
      <c r="G35" s="52">
        <v>82.1286</v>
      </c>
      <c r="H35" s="52">
        <v>90.26910000000001</v>
      </c>
      <c r="I35" s="52">
        <v>89.1837</v>
      </c>
      <c r="J35" s="52">
        <v>88.2792</v>
      </c>
      <c r="K35" s="52">
        <v>90.45</v>
      </c>
      <c r="L35" s="52">
        <v>94.4298</v>
      </c>
      <c r="M35" s="52">
        <v>96.14835</v>
      </c>
      <c r="N35" s="61" t="s">
        <v>58</v>
      </c>
    </row>
    <row r="36" spans="1:14" s="35" customFormat="1" ht="18" customHeight="1">
      <c r="A36" s="84"/>
      <c r="B36" s="91" t="s">
        <v>59</v>
      </c>
      <c r="C36" s="116" t="s">
        <v>60</v>
      </c>
      <c r="D36" s="45" t="s">
        <v>61</v>
      </c>
      <c r="E36" s="43">
        <v>432.4763994875</v>
      </c>
      <c r="F36" s="43">
        <v>443.395123075</v>
      </c>
      <c r="G36" s="43">
        <v>469.03038714999997</v>
      </c>
      <c r="H36" s="43">
        <v>495.14037833749995</v>
      </c>
      <c r="I36" s="43">
        <v>475.20183961249995</v>
      </c>
      <c r="J36" s="43">
        <v>479.9491107374999</v>
      </c>
      <c r="K36" s="43">
        <v>474.7271125</v>
      </c>
      <c r="L36" s="43">
        <v>458.58639067499996</v>
      </c>
      <c r="M36" s="43">
        <v>504.6349205874999</v>
      </c>
      <c r="N36" s="103" t="s">
        <v>62</v>
      </c>
    </row>
    <row r="37" spans="1:14" s="35" customFormat="1" ht="18" customHeight="1">
      <c r="A37" s="84"/>
      <c r="B37" s="91"/>
      <c r="C37" s="73"/>
      <c r="D37" s="42" t="s">
        <v>63</v>
      </c>
      <c r="E37" s="43">
        <v>1362.2650343000003</v>
      </c>
      <c r="F37" s="43">
        <v>1396.6581142</v>
      </c>
      <c r="G37" s="43">
        <v>1477.4070844</v>
      </c>
      <c r="H37" s="43">
        <v>1559.6514059</v>
      </c>
      <c r="I37" s="43">
        <v>1496.8466512999998</v>
      </c>
      <c r="J37" s="43">
        <v>1511.8001643</v>
      </c>
      <c r="K37" s="43">
        <v>1495.3513</v>
      </c>
      <c r="L37" s="43">
        <v>1444.5093558</v>
      </c>
      <c r="M37" s="43">
        <v>1589.5584319000002</v>
      </c>
      <c r="N37" s="103"/>
    </row>
    <row r="38" spans="1:14" s="35" customFormat="1" ht="31.5" customHeight="1">
      <c r="A38" s="84"/>
      <c r="B38" s="91"/>
      <c r="C38" s="78" t="s">
        <v>64</v>
      </c>
      <c r="D38" s="76"/>
      <c r="E38" s="43">
        <v>15.674597675000005</v>
      </c>
      <c r="F38" s="43">
        <v>16.070333950000006</v>
      </c>
      <c r="G38" s="43">
        <v>16.999453900000002</v>
      </c>
      <c r="H38" s="43">
        <v>17.945779775000002</v>
      </c>
      <c r="I38" s="43">
        <v>17.223130925</v>
      </c>
      <c r="J38" s="43">
        <v>17.395190175000003</v>
      </c>
      <c r="K38" s="43">
        <v>17.205925000000004</v>
      </c>
      <c r="L38" s="43">
        <v>16.620923550000004</v>
      </c>
      <c r="M38" s="43">
        <v>18.289898275000002</v>
      </c>
      <c r="N38" s="62" t="s">
        <v>75</v>
      </c>
    </row>
    <row r="39" spans="2:221" s="36" customFormat="1" ht="20.25">
      <c r="B39" s="37"/>
      <c r="C39" s="37"/>
      <c r="D39" s="37"/>
      <c r="E39" s="38"/>
      <c r="F39" s="38"/>
      <c r="G39" s="38"/>
      <c r="H39" s="38"/>
      <c r="I39" s="38"/>
      <c r="J39" s="38"/>
      <c r="K39" s="38"/>
      <c r="L39" s="38"/>
      <c r="M39" s="38"/>
      <c r="HG39"/>
      <c r="HH39"/>
      <c r="HI39"/>
      <c r="HJ39"/>
      <c r="HK39"/>
      <c r="HL39"/>
      <c r="HM39"/>
    </row>
    <row r="40" spans="2:221" s="36" customFormat="1" ht="20.25">
      <c r="B40" s="37"/>
      <c r="C40" s="37"/>
      <c r="D40" s="37"/>
      <c r="E40" s="38"/>
      <c r="F40" s="38"/>
      <c r="G40" s="38"/>
      <c r="H40" s="38"/>
      <c r="I40" s="38"/>
      <c r="J40" s="38"/>
      <c r="K40" s="38"/>
      <c r="L40" s="38"/>
      <c r="M40" s="38"/>
      <c r="HG40"/>
      <c r="HH40"/>
      <c r="HI40"/>
      <c r="HJ40"/>
      <c r="HK40"/>
      <c r="HL40"/>
      <c r="HM40"/>
    </row>
    <row r="41" spans="2:221" s="36" customFormat="1" ht="20.25">
      <c r="B41" s="37"/>
      <c r="C41" s="37"/>
      <c r="D41" s="37"/>
      <c r="E41" s="56"/>
      <c r="F41" s="56"/>
      <c r="G41" s="56"/>
      <c r="H41" s="56"/>
      <c r="I41" s="56"/>
      <c r="J41" s="56"/>
      <c r="K41" s="56"/>
      <c r="L41" s="56"/>
      <c r="M41" s="56"/>
      <c r="HG41"/>
      <c r="HH41"/>
      <c r="HI41"/>
      <c r="HJ41"/>
      <c r="HK41"/>
      <c r="HL41"/>
      <c r="HM41"/>
    </row>
  </sheetData>
  <sheetProtection/>
  <mergeCells count="41">
    <mergeCell ref="N12:N21"/>
    <mergeCell ref="N22:N26"/>
    <mergeCell ref="N28:N29"/>
    <mergeCell ref="N31:N34"/>
    <mergeCell ref="N36:N37"/>
    <mergeCell ref="B2:D3"/>
    <mergeCell ref="B31:B35"/>
    <mergeCell ref="B36:B38"/>
    <mergeCell ref="C5:C7"/>
    <mergeCell ref="C12:C13"/>
    <mergeCell ref="C16:C21"/>
    <mergeCell ref="C22:C26"/>
    <mergeCell ref="C28:C29"/>
    <mergeCell ref="C31:C32"/>
    <mergeCell ref="C36:C37"/>
    <mergeCell ref="C33:D33"/>
    <mergeCell ref="C34:D34"/>
    <mergeCell ref="C35:D35"/>
    <mergeCell ref="C38:D38"/>
    <mergeCell ref="A2:A3"/>
    <mergeCell ref="A4:A30"/>
    <mergeCell ref="A31:A38"/>
    <mergeCell ref="B4:B7"/>
    <mergeCell ref="B8:B11"/>
    <mergeCell ref="B12:B26"/>
    <mergeCell ref="C10:D10"/>
    <mergeCell ref="C11:D11"/>
    <mergeCell ref="C14:D14"/>
    <mergeCell ref="C15:D15"/>
    <mergeCell ref="C27:D27"/>
    <mergeCell ref="B30:D30"/>
    <mergeCell ref="B27:B29"/>
    <mergeCell ref="A1:B1"/>
    <mergeCell ref="C1:N1"/>
    <mergeCell ref="E2:M2"/>
    <mergeCell ref="C4:D4"/>
    <mergeCell ref="C8:D8"/>
    <mergeCell ref="C9:D9"/>
    <mergeCell ref="N2:N3"/>
    <mergeCell ref="N4:N7"/>
    <mergeCell ref="N8:N10"/>
  </mergeCells>
  <printOptions horizontalCentered="1"/>
  <pageMargins left="0.16" right="0.12" top="0.36" bottom="0.28" header="0.24" footer="0"/>
  <pageSetup fitToHeight="1" fitToWidth="1" horizontalDpi="600" verticalDpi="600" orientation="landscape" paperSize="8" scale="98"/>
</worksheet>
</file>

<file path=xl/worksheets/sheet4.xml><?xml version="1.0" encoding="utf-8"?>
<worksheet xmlns="http://schemas.openxmlformats.org/spreadsheetml/2006/main" xmlns:r="http://schemas.openxmlformats.org/officeDocument/2006/relationships">
  <sheetPr>
    <pageSetUpPr fitToPage="1"/>
  </sheetPr>
  <dimension ref="A1:Y27"/>
  <sheetViews>
    <sheetView zoomScaleSheetLayoutView="100" zoomScalePageLayoutView="0" workbookViewId="0" topLeftCell="A1">
      <selection activeCell="A1" sqref="A1:Y1"/>
    </sheetView>
  </sheetViews>
  <sheetFormatPr defaultColWidth="9.00390625" defaultRowHeight="14.25"/>
  <cols>
    <col min="1" max="1" width="3.375" style="23" customWidth="1"/>
    <col min="2" max="2" width="5.25390625" style="23" customWidth="1"/>
    <col min="3" max="3" width="13.25390625" style="23" customWidth="1"/>
    <col min="4" max="5" width="4.625" style="23" customWidth="1"/>
    <col min="6" max="6" width="5.75390625" style="23" customWidth="1"/>
    <col min="7" max="7" width="6.625" style="23" customWidth="1"/>
    <col min="8" max="8" width="5.75390625" style="23" customWidth="1"/>
    <col min="9" max="9" width="6.625" style="23" customWidth="1"/>
    <col min="10" max="10" width="5.75390625" style="23" customWidth="1"/>
    <col min="11" max="11" width="6.625" style="23" customWidth="1"/>
    <col min="12" max="12" width="5.75390625" style="23" customWidth="1"/>
    <col min="13" max="13" width="6.625" style="23" customWidth="1"/>
    <col min="14" max="14" width="5.75390625" style="23" customWidth="1"/>
    <col min="15" max="15" width="6.625" style="23" customWidth="1"/>
    <col min="16" max="16" width="5.75390625" style="23" customWidth="1"/>
    <col min="17" max="17" width="6.625" style="23" customWidth="1"/>
    <col min="18" max="18" width="5.50390625" style="23" customWidth="1"/>
    <col min="19" max="19" width="6.50390625" style="23" hidden="1" customWidth="1"/>
    <col min="20" max="20" width="6.625" style="23" customWidth="1"/>
    <col min="21" max="21" width="4.875" style="23" customWidth="1"/>
    <col min="22" max="22" width="6.625" style="23" customWidth="1"/>
    <col min="23" max="23" width="4.875" style="23" customWidth="1"/>
    <col min="24" max="24" width="5.875" style="23" customWidth="1"/>
    <col min="25" max="25" width="13.625" style="23" customWidth="1"/>
    <col min="26" max="26" width="9.00390625" style="23" customWidth="1"/>
    <col min="27" max="27" width="20.50390625" style="23" customWidth="1"/>
    <col min="28" max="16384" width="9.00390625" style="23" customWidth="1"/>
  </cols>
  <sheetData>
    <row r="1" spans="1:25" ht="16.5" customHeight="1">
      <c r="A1" s="121" t="s">
        <v>67</v>
      </c>
      <c r="B1" s="121"/>
      <c r="C1" s="121"/>
      <c r="D1" s="121"/>
      <c r="E1" s="121"/>
      <c r="F1" s="121"/>
      <c r="G1" s="121"/>
      <c r="H1" s="121"/>
      <c r="I1" s="121"/>
      <c r="J1" s="121"/>
      <c r="K1" s="121"/>
      <c r="L1" s="121"/>
      <c r="M1" s="121"/>
      <c r="N1" s="121"/>
      <c r="O1" s="121"/>
      <c r="P1" s="121"/>
      <c r="Q1" s="121"/>
      <c r="R1" s="121"/>
      <c r="S1" s="121"/>
      <c r="T1" s="121"/>
      <c r="U1" s="121"/>
      <c r="V1" s="121"/>
      <c r="W1" s="121"/>
      <c r="X1" s="121"/>
      <c r="Y1" s="121"/>
    </row>
    <row r="2" spans="1:25" ht="21.75" customHeight="1">
      <c r="A2" s="122" t="s">
        <v>76</v>
      </c>
      <c r="B2" s="122"/>
      <c r="C2" s="122"/>
      <c r="D2" s="122"/>
      <c r="E2" s="122"/>
      <c r="F2" s="122"/>
      <c r="G2" s="122"/>
      <c r="H2" s="122"/>
      <c r="I2" s="122"/>
      <c r="J2" s="122"/>
      <c r="K2" s="122"/>
      <c r="L2" s="122"/>
      <c r="M2" s="122"/>
      <c r="N2" s="122"/>
      <c r="O2" s="122"/>
      <c r="P2" s="122"/>
      <c r="Q2" s="122"/>
      <c r="R2" s="122"/>
      <c r="S2" s="122"/>
      <c r="T2" s="122"/>
      <c r="U2" s="122"/>
      <c r="V2" s="122"/>
      <c r="W2" s="122"/>
      <c r="X2" s="122"/>
      <c r="Y2" s="122"/>
    </row>
    <row r="3" spans="1:25" ht="12.75" customHeight="1">
      <c r="A3" s="123" t="s">
        <v>77</v>
      </c>
      <c r="B3" s="123"/>
      <c r="C3" s="123"/>
      <c r="D3" s="123"/>
      <c r="E3" s="123"/>
      <c r="F3" s="123"/>
      <c r="G3" s="123"/>
      <c r="H3" s="123"/>
      <c r="I3" s="123"/>
      <c r="J3" s="123"/>
      <c r="K3" s="123"/>
      <c r="L3" s="123"/>
      <c r="M3" s="123"/>
      <c r="N3" s="123"/>
      <c r="O3" s="123"/>
      <c r="P3" s="123"/>
      <c r="Q3" s="123"/>
      <c r="R3" s="123"/>
      <c r="S3" s="123"/>
      <c r="T3" s="123"/>
      <c r="U3" s="123"/>
      <c r="V3" s="123"/>
      <c r="W3" s="123"/>
      <c r="X3" s="123"/>
      <c r="Y3" s="123"/>
    </row>
    <row r="4" spans="1:25" ht="15.75" customHeight="1">
      <c r="A4" s="141" t="s">
        <v>78</v>
      </c>
      <c r="B4" s="141"/>
      <c r="C4" s="141"/>
      <c r="D4" s="124" t="s">
        <v>79</v>
      </c>
      <c r="E4" s="125"/>
      <c r="F4" s="124" t="s">
        <v>80</v>
      </c>
      <c r="G4" s="125"/>
      <c r="H4" s="124" t="s">
        <v>81</v>
      </c>
      <c r="I4" s="125"/>
      <c r="J4" s="124" t="s">
        <v>82</v>
      </c>
      <c r="K4" s="125"/>
      <c r="L4" s="124" t="s">
        <v>83</v>
      </c>
      <c r="M4" s="125"/>
      <c r="N4" s="124" t="s">
        <v>84</v>
      </c>
      <c r="O4" s="125"/>
      <c r="P4" s="124" t="s">
        <v>85</v>
      </c>
      <c r="Q4" s="125"/>
      <c r="R4" s="124" t="s">
        <v>86</v>
      </c>
      <c r="S4" s="125"/>
      <c r="T4" s="125"/>
      <c r="U4" s="124" t="s">
        <v>87</v>
      </c>
      <c r="V4" s="125"/>
      <c r="W4" s="124" t="s">
        <v>88</v>
      </c>
      <c r="X4" s="125"/>
      <c r="Y4" s="135" t="s">
        <v>89</v>
      </c>
    </row>
    <row r="5" spans="1:25" ht="18" customHeight="1">
      <c r="A5" s="141"/>
      <c r="B5" s="141"/>
      <c r="C5" s="141"/>
      <c r="D5" s="2" t="s">
        <v>90</v>
      </c>
      <c r="E5" s="25" t="s">
        <v>91</v>
      </c>
      <c r="F5" s="25" t="s">
        <v>92</v>
      </c>
      <c r="G5" s="25" t="s">
        <v>93</v>
      </c>
      <c r="H5" s="25" t="s">
        <v>92</v>
      </c>
      <c r="I5" s="25" t="s">
        <v>93</v>
      </c>
      <c r="J5" s="25" t="s">
        <v>92</v>
      </c>
      <c r="K5" s="25" t="s">
        <v>93</v>
      </c>
      <c r="L5" s="25" t="s">
        <v>92</v>
      </c>
      <c r="M5" s="25" t="s">
        <v>93</v>
      </c>
      <c r="N5" s="25" t="s">
        <v>92</v>
      </c>
      <c r="O5" s="25" t="s">
        <v>93</v>
      </c>
      <c r="P5" s="25" t="s">
        <v>92</v>
      </c>
      <c r="Q5" s="25" t="s">
        <v>93</v>
      </c>
      <c r="R5" s="25" t="s">
        <v>92</v>
      </c>
      <c r="S5" s="25"/>
      <c r="T5" s="25" t="s">
        <v>93</v>
      </c>
      <c r="U5" s="25" t="s">
        <v>92</v>
      </c>
      <c r="V5" s="25" t="s">
        <v>93</v>
      </c>
      <c r="W5" s="25" t="s">
        <v>92</v>
      </c>
      <c r="X5" s="25" t="s">
        <v>93</v>
      </c>
      <c r="Y5" s="135"/>
    </row>
    <row r="6" spans="1:25" ht="18.75" customHeight="1">
      <c r="A6" s="131" t="s">
        <v>94</v>
      </c>
      <c r="B6" s="133" t="s">
        <v>95</v>
      </c>
      <c r="C6" s="26" t="s">
        <v>96</v>
      </c>
      <c r="D6" s="2">
        <v>3</v>
      </c>
      <c r="E6" s="2" t="s">
        <v>97</v>
      </c>
      <c r="F6" s="27">
        <v>1320</v>
      </c>
      <c r="G6" s="28">
        <v>3960</v>
      </c>
      <c r="H6" s="27">
        <v>1389</v>
      </c>
      <c r="I6" s="28">
        <v>4167</v>
      </c>
      <c r="J6" s="27">
        <v>1371</v>
      </c>
      <c r="K6" s="28">
        <v>4113</v>
      </c>
      <c r="L6" s="27">
        <v>1495.5</v>
      </c>
      <c r="M6" s="28">
        <v>4486.5</v>
      </c>
      <c r="N6" s="27">
        <v>1461</v>
      </c>
      <c r="O6" s="28">
        <v>4383</v>
      </c>
      <c r="P6" s="27">
        <v>1459.5</v>
      </c>
      <c r="Q6" s="28">
        <v>4378.5</v>
      </c>
      <c r="R6" s="2">
        <v>1500</v>
      </c>
      <c r="S6" s="2">
        <v>1200</v>
      </c>
      <c r="T6" s="28">
        <v>4500</v>
      </c>
      <c r="U6" s="2">
        <v>1524</v>
      </c>
      <c r="V6" s="28">
        <v>4572</v>
      </c>
      <c r="W6" s="2">
        <v>1594.5</v>
      </c>
      <c r="X6" s="28">
        <v>4783.5</v>
      </c>
      <c r="Y6" s="136" t="s">
        <v>98</v>
      </c>
    </row>
    <row r="7" spans="1:25" ht="18.75" customHeight="1">
      <c r="A7" s="132"/>
      <c r="B7" s="134"/>
      <c r="C7" s="26" t="s">
        <v>99</v>
      </c>
      <c r="D7" s="2">
        <v>20</v>
      </c>
      <c r="E7" s="2" t="s">
        <v>100</v>
      </c>
      <c r="F7" s="27">
        <v>101.2</v>
      </c>
      <c r="G7" s="28">
        <v>2024</v>
      </c>
      <c r="H7" s="27">
        <v>106.49</v>
      </c>
      <c r="I7" s="28">
        <v>2129.8</v>
      </c>
      <c r="J7" s="27">
        <v>105.11</v>
      </c>
      <c r="K7" s="28">
        <v>2102.2</v>
      </c>
      <c r="L7" s="27">
        <v>114.655</v>
      </c>
      <c r="M7" s="28">
        <v>2293.1</v>
      </c>
      <c r="N7" s="27">
        <v>112.01</v>
      </c>
      <c r="O7" s="28">
        <v>2240.2</v>
      </c>
      <c r="P7" s="27">
        <v>111.895</v>
      </c>
      <c r="Q7" s="28">
        <v>2237.9</v>
      </c>
      <c r="R7" s="2">
        <v>115</v>
      </c>
      <c r="S7" s="2">
        <v>115</v>
      </c>
      <c r="T7" s="28">
        <v>2300</v>
      </c>
      <c r="U7" s="2">
        <v>116.84</v>
      </c>
      <c r="V7" s="28">
        <v>2336.8</v>
      </c>
      <c r="W7" s="2">
        <v>122.24499999999999</v>
      </c>
      <c r="X7" s="28">
        <v>2444.8999999999996</v>
      </c>
      <c r="Y7" s="137"/>
    </row>
    <row r="8" spans="1:25" ht="24">
      <c r="A8" s="132"/>
      <c r="B8" s="134"/>
      <c r="C8" s="26" t="s">
        <v>101</v>
      </c>
      <c r="D8" s="2">
        <v>250</v>
      </c>
      <c r="E8" s="2" t="s">
        <v>100</v>
      </c>
      <c r="F8" s="27">
        <v>23.76</v>
      </c>
      <c r="G8" s="28">
        <v>5940</v>
      </c>
      <c r="H8" s="27">
        <v>25.002000000000002</v>
      </c>
      <c r="I8" s="28">
        <v>6250.500000000001</v>
      </c>
      <c r="J8" s="27">
        <v>24.678</v>
      </c>
      <c r="K8" s="28">
        <v>6169.5</v>
      </c>
      <c r="L8" s="27">
        <v>26.919</v>
      </c>
      <c r="M8" s="28">
        <v>6729.75</v>
      </c>
      <c r="N8" s="27">
        <v>26.298</v>
      </c>
      <c r="O8" s="28">
        <v>6574.5</v>
      </c>
      <c r="P8" s="27">
        <v>26.271</v>
      </c>
      <c r="Q8" s="28">
        <v>6567.75</v>
      </c>
      <c r="R8" s="2">
        <v>27</v>
      </c>
      <c r="S8" s="2">
        <v>27</v>
      </c>
      <c r="T8" s="28">
        <v>6750</v>
      </c>
      <c r="U8" s="2">
        <v>27.432000000000002</v>
      </c>
      <c r="V8" s="28">
        <v>6858.000000000001</v>
      </c>
      <c r="W8" s="2">
        <v>28.700999999999997</v>
      </c>
      <c r="X8" s="28">
        <v>7175.249999999999</v>
      </c>
      <c r="Y8" s="137"/>
    </row>
    <row r="9" spans="1:25" ht="24">
      <c r="A9" s="132"/>
      <c r="B9" s="134"/>
      <c r="C9" s="26" t="s">
        <v>102</v>
      </c>
      <c r="D9" s="2">
        <v>40</v>
      </c>
      <c r="E9" s="2" t="s">
        <v>100</v>
      </c>
      <c r="F9" s="27">
        <v>167.2</v>
      </c>
      <c r="G9" s="28">
        <v>6688</v>
      </c>
      <c r="H9" s="27">
        <v>175.94</v>
      </c>
      <c r="I9" s="28">
        <v>7037.6</v>
      </c>
      <c r="J9" s="27">
        <v>173.66</v>
      </c>
      <c r="K9" s="28">
        <v>6946.4</v>
      </c>
      <c r="L9" s="27">
        <v>189.43</v>
      </c>
      <c r="M9" s="28">
        <v>7577.200000000001</v>
      </c>
      <c r="N9" s="27">
        <v>185.06</v>
      </c>
      <c r="O9" s="28">
        <v>7402.4</v>
      </c>
      <c r="P9" s="27">
        <v>184.87</v>
      </c>
      <c r="Q9" s="28">
        <v>7394.8</v>
      </c>
      <c r="R9" s="2">
        <v>190</v>
      </c>
      <c r="S9" s="2">
        <v>190</v>
      </c>
      <c r="T9" s="28">
        <v>7600</v>
      </c>
      <c r="U9" s="2">
        <v>193.04</v>
      </c>
      <c r="V9" s="28">
        <v>7721.6</v>
      </c>
      <c r="W9" s="2">
        <v>201.97</v>
      </c>
      <c r="X9" s="28">
        <v>8078.8</v>
      </c>
      <c r="Y9" s="137"/>
    </row>
    <row r="10" spans="1:25" ht="24">
      <c r="A10" s="132"/>
      <c r="B10" s="134"/>
      <c r="C10" s="26" t="s">
        <v>103</v>
      </c>
      <c r="D10" s="2">
        <v>40</v>
      </c>
      <c r="E10" s="2" t="s">
        <v>100</v>
      </c>
      <c r="F10" s="27">
        <v>184.8</v>
      </c>
      <c r="G10" s="28">
        <v>7392</v>
      </c>
      <c r="H10" s="27">
        <v>194.46</v>
      </c>
      <c r="I10" s="28">
        <v>7778.4</v>
      </c>
      <c r="J10" s="27">
        <v>191.94</v>
      </c>
      <c r="K10" s="28">
        <v>7677.6</v>
      </c>
      <c r="L10" s="27">
        <v>209.37</v>
      </c>
      <c r="M10" s="28">
        <v>8374.8</v>
      </c>
      <c r="N10" s="27">
        <v>204.54</v>
      </c>
      <c r="O10" s="28">
        <v>8181.6</v>
      </c>
      <c r="P10" s="27">
        <v>204.33</v>
      </c>
      <c r="Q10" s="28">
        <v>8173.199999999999</v>
      </c>
      <c r="R10" s="2">
        <v>210</v>
      </c>
      <c r="S10" s="2">
        <v>210</v>
      </c>
      <c r="T10" s="28">
        <v>8400</v>
      </c>
      <c r="U10" s="2">
        <v>213.36</v>
      </c>
      <c r="V10" s="28">
        <v>8534.400000000001</v>
      </c>
      <c r="W10" s="2">
        <v>223.23</v>
      </c>
      <c r="X10" s="28">
        <v>8929.199999999999</v>
      </c>
      <c r="Y10" s="137"/>
    </row>
    <row r="11" spans="1:25" ht="18.75" customHeight="1">
      <c r="A11" s="132"/>
      <c r="B11" s="133" t="s">
        <v>104</v>
      </c>
      <c r="C11" s="26" t="s">
        <v>105</v>
      </c>
      <c r="D11" s="2">
        <v>1</v>
      </c>
      <c r="E11" s="2" t="s">
        <v>97</v>
      </c>
      <c r="F11" s="27">
        <v>1056</v>
      </c>
      <c r="G11" s="28">
        <v>1056</v>
      </c>
      <c r="H11" s="27">
        <v>1111.2</v>
      </c>
      <c r="I11" s="28">
        <v>1111.2</v>
      </c>
      <c r="J11" s="27">
        <v>1096.8</v>
      </c>
      <c r="K11" s="28">
        <v>1096.8</v>
      </c>
      <c r="L11" s="27">
        <v>1196.4</v>
      </c>
      <c r="M11" s="28">
        <v>1196.4</v>
      </c>
      <c r="N11" s="27">
        <v>1168.8</v>
      </c>
      <c r="O11" s="28">
        <v>1168.8</v>
      </c>
      <c r="P11" s="27">
        <v>1167.6</v>
      </c>
      <c r="Q11" s="28">
        <v>1167.6</v>
      </c>
      <c r="R11" s="2">
        <v>1200</v>
      </c>
      <c r="S11" s="2">
        <v>1480</v>
      </c>
      <c r="T11" s="28">
        <v>1200</v>
      </c>
      <c r="U11" s="2">
        <v>1219.2</v>
      </c>
      <c r="V11" s="28">
        <v>1219.2</v>
      </c>
      <c r="W11" s="2">
        <v>1275.6</v>
      </c>
      <c r="X11" s="28">
        <v>1275.6</v>
      </c>
      <c r="Y11" s="138" t="s">
        <v>106</v>
      </c>
    </row>
    <row r="12" spans="1:25" ht="18.75" customHeight="1">
      <c r="A12" s="132"/>
      <c r="B12" s="134"/>
      <c r="C12" s="26" t="s">
        <v>107</v>
      </c>
      <c r="D12" s="2">
        <v>2</v>
      </c>
      <c r="E12" s="2" t="s">
        <v>97</v>
      </c>
      <c r="F12" s="27">
        <v>862.4</v>
      </c>
      <c r="G12" s="28">
        <v>1724.8</v>
      </c>
      <c r="H12" s="27">
        <v>907.48</v>
      </c>
      <c r="I12" s="28">
        <v>1814.96</v>
      </c>
      <c r="J12" s="27">
        <v>895.72</v>
      </c>
      <c r="K12" s="28">
        <v>1791.44</v>
      </c>
      <c r="L12" s="27">
        <v>977.06</v>
      </c>
      <c r="M12" s="28">
        <v>1954.12</v>
      </c>
      <c r="N12" s="27">
        <v>954.52</v>
      </c>
      <c r="O12" s="28">
        <v>1909.04</v>
      </c>
      <c r="P12" s="27">
        <v>953.54</v>
      </c>
      <c r="Q12" s="28">
        <v>1907.08</v>
      </c>
      <c r="R12" s="2">
        <v>980</v>
      </c>
      <c r="S12" s="2">
        <v>1290</v>
      </c>
      <c r="T12" s="28">
        <v>1960</v>
      </c>
      <c r="U12" s="2">
        <v>995.68</v>
      </c>
      <c r="V12" s="28">
        <v>1991.36</v>
      </c>
      <c r="W12" s="2">
        <v>1041.74</v>
      </c>
      <c r="X12" s="28">
        <v>2083.48</v>
      </c>
      <c r="Y12" s="139"/>
    </row>
    <row r="13" spans="1:25" ht="18.75" customHeight="1">
      <c r="A13" s="132"/>
      <c r="B13" s="134"/>
      <c r="C13" s="26" t="s">
        <v>108</v>
      </c>
      <c r="D13" s="2">
        <v>14</v>
      </c>
      <c r="E13" s="2" t="s">
        <v>100</v>
      </c>
      <c r="F13" s="27">
        <v>105.6</v>
      </c>
      <c r="G13" s="28">
        <v>1478.4</v>
      </c>
      <c r="H13" s="27">
        <v>111.12</v>
      </c>
      <c r="I13" s="28">
        <v>1555.68</v>
      </c>
      <c r="J13" s="27">
        <v>109.68</v>
      </c>
      <c r="K13" s="28">
        <v>1535.52</v>
      </c>
      <c r="L13" s="27">
        <v>119.64</v>
      </c>
      <c r="M13" s="28">
        <v>1674.96</v>
      </c>
      <c r="N13" s="27">
        <v>116.88</v>
      </c>
      <c r="O13" s="28">
        <v>1636.32</v>
      </c>
      <c r="P13" s="27">
        <v>116.76</v>
      </c>
      <c r="Q13" s="28">
        <v>1634.64</v>
      </c>
      <c r="R13" s="2">
        <v>120</v>
      </c>
      <c r="S13" s="2">
        <v>120</v>
      </c>
      <c r="T13" s="28">
        <v>1680</v>
      </c>
      <c r="U13" s="2">
        <v>121.92</v>
      </c>
      <c r="V13" s="28">
        <v>1706.88</v>
      </c>
      <c r="W13" s="2">
        <v>127.55999999999999</v>
      </c>
      <c r="X13" s="28">
        <v>1785.84</v>
      </c>
      <c r="Y13" s="139"/>
    </row>
    <row r="14" spans="1:25" ht="18.75" customHeight="1">
      <c r="A14" s="132"/>
      <c r="B14" s="134"/>
      <c r="C14" s="26" t="s">
        <v>109</v>
      </c>
      <c r="D14" s="2">
        <v>51</v>
      </c>
      <c r="E14" s="2" t="s">
        <v>100</v>
      </c>
      <c r="F14" s="27">
        <v>105.6</v>
      </c>
      <c r="G14" s="28">
        <v>5385.6</v>
      </c>
      <c r="H14" s="27">
        <v>111.12</v>
      </c>
      <c r="I14" s="28">
        <v>5667.12</v>
      </c>
      <c r="J14" s="27">
        <v>109.68</v>
      </c>
      <c r="K14" s="28">
        <v>5593.68</v>
      </c>
      <c r="L14" s="27">
        <v>119.64</v>
      </c>
      <c r="M14" s="28">
        <v>6101.64</v>
      </c>
      <c r="N14" s="27">
        <v>116.88</v>
      </c>
      <c r="O14" s="28">
        <v>5960.88</v>
      </c>
      <c r="P14" s="27">
        <v>116.76</v>
      </c>
      <c r="Q14" s="28">
        <v>5954.759999999999</v>
      </c>
      <c r="R14" s="2">
        <v>120</v>
      </c>
      <c r="S14" s="2">
        <v>120</v>
      </c>
      <c r="T14" s="28">
        <v>6120</v>
      </c>
      <c r="U14" s="2">
        <v>121.92</v>
      </c>
      <c r="V14" s="28">
        <v>6217.92</v>
      </c>
      <c r="W14" s="2">
        <v>127.55999999999999</v>
      </c>
      <c r="X14" s="28">
        <v>6505.56</v>
      </c>
      <c r="Y14" s="139"/>
    </row>
    <row r="15" spans="1:25" ht="24">
      <c r="A15" s="132"/>
      <c r="B15" s="134"/>
      <c r="C15" s="26" t="s">
        <v>110</v>
      </c>
      <c r="D15" s="2">
        <v>24</v>
      </c>
      <c r="E15" s="2" t="s">
        <v>100</v>
      </c>
      <c r="F15" s="27">
        <v>123.2</v>
      </c>
      <c r="G15" s="28">
        <v>2956.8</v>
      </c>
      <c r="H15" s="27">
        <v>129.64000000000001</v>
      </c>
      <c r="I15" s="28">
        <v>3111.3600000000006</v>
      </c>
      <c r="J15" s="27">
        <v>127.96</v>
      </c>
      <c r="K15" s="28">
        <v>3071.04</v>
      </c>
      <c r="L15" s="27">
        <v>139.58</v>
      </c>
      <c r="M15" s="28">
        <v>3349.92</v>
      </c>
      <c r="N15" s="27">
        <v>136.35999999999999</v>
      </c>
      <c r="O15" s="28">
        <v>3272.6399999999994</v>
      </c>
      <c r="P15" s="27">
        <v>136.22</v>
      </c>
      <c r="Q15" s="28">
        <v>3269.28</v>
      </c>
      <c r="R15" s="2">
        <v>140</v>
      </c>
      <c r="S15" s="2">
        <v>140</v>
      </c>
      <c r="T15" s="28">
        <v>3360</v>
      </c>
      <c r="U15" s="2">
        <v>142.24</v>
      </c>
      <c r="V15" s="28">
        <v>3413.76</v>
      </c>
      <c r="W15" s="2">
        <v>148.82</v>
      </c>
      <c r="X15" s="28">
        <v>3571.68</v>
      </c>
      <c r="Y15" s="139"/>
    </row>
    <row r="16" spans="1:25" ht="18.75" customHeight="1">
      <c r="A16" s="132"/>
      <c r="B16" s="134"/>
      <c r="C16" s="26" t="s">
        <v>111</v>
      </c>
      <c r="D16" s="2">
        <v>4.5</v>
      </c>
      <c r="E16" s="2" t="s">
        <v>112</v>
      </c>
      <c r="F16" s="27">
        <v>1777.6</v>
      </c>
      <c r="G16" s="28">
        <v>7999.2</v>
      </c>
      <c r="H16" s="27">
        <v>1870.52</v>
      </c>
      <c r="I16" s="28">
        <v>8417.34</v>
      </c>
      <c r="J16" s="27">
        <v>1846.28</v>
      </c>
      <c r="K16" s="28">
        <v>8308.26</v>
      </c>
      <c r="L16" s="27">
        <v>2013.94</v>
      </c>
      <c r="M16" s="28">
        <v>9062.73</v>
      </c>
      <c r="N16" s="27">
        <v>1967.48</v>
      </c>
      <c r="O16" s="28">
        <v>8853.66</v>
      </c>
      <c r="P16" s="27">
        <v>1965.46</v>
      </c>
      <c r="Q16" s="28">
        <v>8844.57</v>
      </c>
      <c r="R16" s="2">
        <v>2020</v>
      </c>
      <c r="S16" s="2">
        <v>2020</v>
      </c>
      <c r="T16" s="28">
        <v>9090</v>
      </c>
      <c r="U16" s="2">
        <v>2052.32</v>
      </c>
      <c r="V16" s="28">
        <v>9235.44</v>
      </c>
      <c r="W16" s="2">
        <v>2147.2599999999998</v>
      </c>
      <c r="X16" s="28">
        <v>9662.669999999998</v>
      </c>
      <c r="Y16" s="139"/>
    </row>
    <row r="17" spans="1:25" ht="18.75" customHeight="1">
      <c r="A17" s="132"/>
      <c r="B17" s="134"/>
      <c r="C17" s="26" t="s">
        <v>113</v>
      </c>
      <c r="D17" s="2">
        <v>1</v>
      </c>
      <c r="E17" s="2" t="s">
        <v>114</v>
      </c>
      <c r="F17" s="27">
        <v>2376</v>
      </c>
      <c r="G17" s="28">
        <v>2376</v>
      </c>
      <c r="H17" s="27">
        <v>2500.2000000000003</v>
      </c>
      <c r="I17" s="28">
        <v>2500.2000000000003</v>
      </c>
      <c r="J17" s="27">
        <v>2467.8</v>
      </c>
      <c r="K17" s="28">
        <v>2467.8</v>
      </c>
      <c r="L17" s="27">
        <v>2691.9</v>
      </c>
      <c r="M17" s="28">
        <v>2691.9</v>
      </c>
      <c r="N17" s="27">
        <v>2629.8</v>
      </c>
      <c r="O17" s="28">
        <v>2629.8</v>
      </c>
      <c r="P17" s="27">
        <v>2627.1</v>
      </c>
      <c r="Q17" s="28">
        <v>2627.1</v>
      </c>
      <c r="R17" s="2">
        <v>2700</v>
      </c>
      <c r="S17" s="2">
        <v>2700</v>
      </c>
      <c r="T17" s="28">
        <v>2700</v>
      </c>
      <c r="U17" s="2">
        <v>2743.2</v>
      </c>
      <c r="V17" s="28">
        <v>2743.2</v>
      </c>
      <c r="W17" s="2">
        <v>2870.1</v>
      </c>
      <c r="X17" s="28">
        <v>2870.1</v>
      </c>
      <c r="Y17" s="139"/>
    </row>
    <row r="18" spans="1:25" ht="18.75" customHeight="1">
      <c r="A18" s="132"/>
      <c r="B18" s="134"/>
      <c r="C18" s="26" t="s">
        <v>115</v>
      </c>
      <c r="D18" s="2">
        <v>1</v>
      </c>
      <c r="E18" s="2" t="s">
        <v>114</v>
      </c>
      <c r="F18" s="27">
        <v>1760</v>
      </c>
      <c r="G18" s="28">
        <v>1760</v>
      </c>
      <c r="H18" s="27">
        <v>1852</v>
      </c>
      <c r="I18" s="28">
        <v>1852</v>
      </c>
      <c r="J18" s="27">
        <v>1828</v>
      </c>
      <c r="K18" s="28">
        <v>1828</v>
      </c>
      <c r="L18" s="27">
        <v>1994</v>
      </c>
      <c r="M18" s="28">
        <v>1994</v>
      </c>
      <c r="N18" s="27">
        <v>1948</v>
      </c>
      <c r="O18" s="28">
        <v>1948</v>
      </c>
      <c r="P18" s="27">
        <v>1946</v>
      </c>
      <c r="Q18" s="28">
        <v>1946</v>
      </c>
      <c r="R18" s="2">
        <v>2000</v>
      </c>
      <c r="S18" s="2">
        <v>2000</v>
      </c>
      <c r="T18" s="28">
        <v>2000</v>
      </c>
      <c r="U18" s="2">
        <v>2032</v>
      </c>
      <c r="V18" s="28">
        <v>2032</v>
      </c>
      <c r="W18" s="2">
        <v>2126</v>
      </c>
      <c r="X18" s="28">
        <v>2126</v>
      </c>
      <c r="Y18" s="139"/>
    </row>
    <row r="19" spans="1:25" ht="18.75" customHeight="1">
      <c r="A19" s="132"/>
      <c r="B19" s="134"/>
      <c r="C19" s="26" t="s">
        <v>116</v>
      </c>
      <c r="D19" s="2">
        <v>2</v>
      </c>
      <c r="E19" s="2" t="s">
        <v>114</v>
      </c>
      <c r="F19" s="27">
        <v>1768.8</v>
      </c>
      <c r="G19" s="28">
        <v>3537.6</v>
      </c>
      <c r="H19" s="27">
        <v>1861.26</v>
      </c>
      <c r="I19" s="28">
        <v>3722.52</v>
      </c>
      <c r="J19" s="27">
        <v>1837.14</v>
      </c>
      <c r="K19" s="28">
        <v>3674.28</v>
      </c>
      <c r="L19" s="27">
        <v>2003.97</v>
      </c>
      <c r="M19" s="28">
        <v>4007.94</v>
      </c>
      <c r="N19" s="27">
        <v>1957.74</v>
      </c>
      <c r="O19" s="28">
        <v>3915.48</v>
      </c>
      <c r="P19" s="27">
        <v>1955.73</v>
      </c>
      <c r="Q19" s="28">
        <v>3911.46</v>
      </c>
      <c r="R19" s="2">
        <v>2010</v>
      </c>
      <c r="S19" s="2">
        <v>2010</v>
      </c>
      <c r="T19" s="28">
        <v>4020</v>
      </c>
      <c r="U19" s="2">
        <v>2042.16</v>
      </c>
      <c r="V19" s="28">
        <v>4084.32</v>
      </c>
      <c r="W19" s="2">
        <v>2136.63</v>
      </c>
      <c r="X19" s="28">
        <v>4273.26</v>
      </c>
      <c r="Y19" s="139"/>
    </row>
    <row r="20" spans="1:25" ht="18.75" customHeight="1">
      <c r="A20" s="132"/>
      <c r="B20" s="134"/>
      <c r="C20" s="29" t="s">
        <v>117</v>
      </c>
      <c r="D20" s="2">
        <v>2</v>
      </c>
      <c r="E20" s="2" t="s">
        <v>114</v>
      </c>
      <c r="F20" s="27">
        <v>2376</v>
      </c>
      <c r="G20" s="28">
        <v>4752</v>
      </c>
      <c r="H20" s="27">
        <v>2500.2000000000003</v>
      </c>
      <c r="I20" s="28">
        <v>5000.400000000001</v>
      </c>
      <c r="J20" s="27">
        <v>2467.8</v>
      </c>
      <c r="K20" s="28">
        <v>4935.6</v>
      </c>
      <c r="L20" s="27">
        <v>2691.9</v>
      </c>
      <c r="M20" s="28">
        <v>5383.8</v>
      </c>
      <c r="N20" s="27">
        <v>2629.8</v>
      </c>
      <c r="O20" s="28">
        <v>5259.6</v>
      </c>
      <c r="P20" s="27">
        <v>2627.1</v>
      </c>
      <c r="Q20" s="28">
        <v>5254.2</v>
      </c>
      <c r="R20" s="2">
        <v>2700</v>
      </c>
      <c r="S20" s="2">
        <v>2700</v>
      </c>
      <c r="T20" s="28">
        <v>5400</v>
      </c>
      <c r="U20" s="2">
        <v>2743.2</v>
      </c>
      <c r="V20" s="28">
        <v>5486.4</v>
      </c>
      <c r="W20" s="2">
        <v>2870.1</v>
      </c>
      <c r="X20" s="28">
        <v>5740.2</v>
      </c>
      <c r="Y20" s="140"/>
    </row>
    <row r="21" spans="1:25" ht="16.5" customHeight="1">
      <c r="A21" s="141" t="s">
        <v>118</v>
      </c>
      <c r="B21" s="141"/>
      <c r="C21" s="29" t="s">
        <v>119</v>
      </c>
      <c r="D21" s="2">
        <v>12</v>
      </c>
      <c r="E21" s="2" t="s">
        <v>114</v>
      </c>
      <c r="F21" s="27">
        <v>176</v>
      </c>
      <c r="G21" s="28">
        <v>2112</v>
      </c>
      <c r="H21" s="27">
        <v>185.2</v>
      </c>
      <c r="I21" s="28">
        <v>2222.4</v>
      </c>
      <c r="J21" s="27">
        <v>182.8</v>
      </c>
      <c r="K21" s="28">
        <v>2193.6000000000004</v>
      </c>
      <c r="L21" s="27">
        <v>199.4</v>
      </c>
      <c r="M21" s="28">
        <v>2392.8</v>
      </c>
      <c r="N21" s="27">
        <v>194.8</v>
      </c>
      <c r="O21" s="28">
        <v>2337.6</v>
      </c>
      <c r="P21" s="27">
        <v>194.6</v>
      </c>
      <c r="Q21" s="28">
        <v>2335.2</v>
      </c>
      <c r="R21" s="2">
        <v>200</v>
      </c>
      <c r="S21" s="2">
        <v>200</v>
      </c>
      <c r="T21" s="28">
        <v>2400</v>
      </c>
      <c r="U21" s="2">
        <v>203.2</v>
      </c>
      <c r="V21" s="28">
        <v>2438.3999999999996</v>
      </c>
      <c r="W21" s="2">
        <v>212.6</v>
      </c>
      <c r="X21" s="28">
        <v>2551.2</v>
      </c>
      <c r="Y21" s="138" t="s">
        <v>120</v>
      </c>
    </row>
    <row r="22" spans="1:25" ht="16.5" customHeight="1">
      <c r="A22" s="141"/>
      <c r="B22" s="141"/>
      <c r="C22" s="29" t="s">
        <v>121</v>
      </c>
      <c r="D22" s="2">
        <v>18</v>
      </c>
      <c r="E22" s="2" t="s">
        <v>114</v>
      </c>
      <c r="F22" s="27">
        <v>105.6</v>
      </c>
      <c r="G22" s="28">
        <v>1900.8</v>
      </c>
      <c r="H22" s="27">
        <v>111.12</v>
      </c>
      <c r="I22" s="28">
        <v>2000.16</v>
      </c>
      <c r="J22" s="27">
        <v>109.68</v>
      </c>
      <c r="K22" s="28">
        <v>1974.2400000000002</v>
      </c>
      <c r="L22" s="27">
        <v>119.64</v>
      </c>
      <c r="M22" s="28">
        <v>2153.52</v>
      </c>
      <c r="N22" s="27">
        <v>116.88</v>
      </c>
      <c r="O22" s="28">
        <v>2103.84</v>
      </c>
      <c r="P22" s="27">
        <v>116.76</v>
      </c>
      <c r="Q22" s="28">
        <v>2101.68</v>
      </c>
      <c r="R22" s="2">
        <v>120</v>
      </c>
      <c r="S22" s="2">
        <v>120</v>
      </c>
      <c r="T22" s="28">
        <v>2160</v>
      </c>
      <c r="U22" s="2">
        <v>121.92</v>
      </c>
      <c r="V22" s="28">
        <v>2194.56</v>
      </c>
      <c r="W22" s="2">
        <v>127.55999999999999</v>
      </c>
      <c r="X22" s="28">
        <v>2296.08</v>
      </c>
      <c r="Y22" s="139"/>
    </row>
    <row r="23" spans="1:25" ht="16.5" customHeight="1">
      <c r="A23" s="141"/>
      <c r="B23" s="141"/>
      <c r="C23" s="29" t="s">
        <v>122</v>
      </c>
      <c r="D23" s="2">
        <v>30</v>
      </c>
      <c r="E23" s="2" t="s">
        <v>114</v>
      </c>
      <c r="F23" s="27">
        <v>140.8</v>
      </c>
      <c r="G23" s="28">
        <v>4224</v>
      </c>
      <c r="H23" s="27">
        <v>148.16</v>
      </c>
      <c r="I23" s="28">
        <v>4444.8</v>
      </c>
      <c r="J23" s="27">
        <v>146.24</v>
      </c>
      <c r="K23" s="28">
        <v>4387.200000000001</v>
      </c>
      <c r="L23" s="27">
        <v>159.52</v>
      </c>
      <c r="M23" s="28">
        <v>4785.6</v>
      </c>
      <c r="N23" s="27">
        <v>155.84</v>
      </c>
      <c r="O23" s="28">
        <v>4675.2</v>
      </c>
      <c r="P23" s="27">
        <v>155.68</v>
      </c>
      <c r="Q23" s="28">
        <v>4670.400000000001</v>
      </c>
      <c r="R23" s="2">
        <v>160</v>
      </c>
      <c r="S23" s="2">
        <v>160</v>
      </c>
      <c r="T23" s="28">
        <v>4800</v>
      </c>
      <c r="U23" s="2">
        <v>162.56</v>
      </c>
      <c r="V23" s="28">
        <v>4876.8</v>
      </c>
      <c r="W23" s="2">
        <v>170.08</v>
      </c>
      <c r="X23" s="28">
        <v>5102.4</v>
      </c>
      <c r="Y23" s="139"/>
    </row>
    <row r="24" spans="1:25" ht="16.5" customHeight="1">
      <c r="A24" s="141"/>
      <c r="B24" s="141"/>
      <c r="C24" s="30" t="s">
        <v>123</v>
      </c>
      <c r="D24" s="2">
        <v>4</v>
      </c>
      <c r="E24" s="2" t="s">
        <v>114</v>
      </c>
      <c r="F24" s="27">
        <v>88</v>
      </c>
      <c r="G24" s="28">
        <v>352</v>
      </c>
      <c r="H24" s="27">
        <v>92.6</v>
      </c>
      <c r="I24" s="28">
        <v>370.4</v>
      </c>
      <c r="J24" s="27">
        <v>91.4</v>
      </c>
      <c r="K24" s="28">
        <v>365.6</v>
      </c>
      <c r="L24" s="27">
        <v>99.7</v>
      </c>
      <c r="M24" s="28">
        <v>398.8</v>
      </c>
      <c r="N24" s="27">
        <v>97.4</v>
      </c>
      <c r="O24" s="28">
        <v>389.6</v>
      </c>
      <c r="P24" s="27">
        <v>97.3</v>
      </c>
      <c r="Q24" s="28">
        <v>389.2</v>
      </c>
      <c r="R24" s="2">
        <v>100</v>
      </c>
      <c r="S24" s="2">
        <v>100</v>
      </c>
      <c r="T24" s="28">
        <v>400</v>
      </c>
      <c r="U24" s="2">
        <v>101.6</v>
      </c>
      <c r="V24" s="28">
        <v>406.4</v>
      </c>
      <c r="W24" s="2">
        <v>106.3</v>
      </c>
      <c r="X24" s="28">
        <v>425.2</v>
      </c>
      <c r="Y24" s="139"/>
    </row>
    <row r="25" spans="1:25" ht="16.5" customHeight="1">
      <c r="A25" s="141"/>
      <c r="B25" s="141"/>
      <c r="C25" s="30" t="s">
        <v>124</v>
      </c>
      <c r="D25" s="2">
        <v>79</v>
      </c>
      <c r="E25" s="2" t="s">
        <v>112</v>
      </c>
      <c r="F25" s="27">
        <v>35.2</v>
      </c>
      <c r="G25" s="28">
        <v>2780.8</v>
      </c>
      <c r="H25" s="27">
        <v>37.04</v>
      </c>
      <c r="I25" s="28">
        <v>2926.16</v>
      </c>
      <c r="J25" s="27">
        <v>36.56</v>
      </c>
      <c r="K25" s="28">
        <v>2888.24</v>
      </c>
      <c r="L25" s="27">
        <v>39.88</v>
      </c>
      <c r="M25" s="28">
        <v>3150.52</v>
      </c>
      <c r="N25" s="27">
        <v>38.96</v>
      </c>
      <c r="O25" s="28">
        <v>3077.84</v>
      </c>
      <c r="P25" s="27">
        <v>38.92</v>
      </c>
      <c r="Q25" s="28">
        <v>3074.68</v>
      </c>
      <c r="R25" s="2">
        <v>40</v>
      </c>
      <c r="S25" s="2">
        <v>40</v>
      </c>
      <c r="T25" s="28">
        <v>3160</v>
      </c>
      <c r="U25" s="2">
        <v>40.64</v>
      </c>
      <c r="V25" s="28">
        <v>3210.56</v>
      </c>
      <c r="W25" s="2">
        <v>42.52</v>
      </c>
      <c r="X25" s="28">
        <v>3359.0799999999995</v>
      </c>
      <c r="Y25" s="140"/>
    </row>
    <row r="26" spans="1:25" ht="16.5" customHeight="1">
      <c r="A26" s="126" t="s">
        <v>125</v>
      </c>
      <c r="B26" s="126"/>
      <c r="C26" s="126"/>
      <c r="D26" s="127" t="s">
        <v>126</v>
      </c>
      <c r="E26" s="128"/>
      <c r="F26" s="2" t="s">
        <v>127</v>
      </c>
      <c r="G26" s="28">
        <v>70400.00000000001</v>
      </c>
      <c r="H26" s="2" t="s">
        <v>127</v>
      </c>
      <c r="I26" s="28">
        <v>74080</v>
      </c>
      <c r="J26" s="2" t="s">
        <v>127</v>
      </c>
      <c r="K26" s="28">
        <v>73120.00000000001</v>
      </c>
      <c r="L26" s="2" t="s">
        <v>127</v>
      </c>
      <c r="M26" s="28">
        <v>79760.00000000001</v>
      </c>
      <c r="N26" s="2" t="s">
        <v>127</v>
      </c>
      <c r="O26" s="28">
        <v>77920</v>
      </c>
      <c r="P26" s="2" t="s">
        <v>127</v>
      </c>
      <c r="Q26" s="28">
        <v>77839.99999999997</v>
      </c>
      <c r="R26" s="5" t="s">
        <v>127</v>
      </c>
      <c r="S26" s="31"/>
      <c r="T26" s="31">
        <v>80000</v>
      </c>
      <c r="U26" s="5" t="s">
        <v>127</v>
      </c>
      <c r="V26" s="31">
        <v>81279.99999999999</v>
      </c>
      <c r="W26" s="5" t="s">
        <v>127</v>
      </c>
      <c r="X26" s="31">
        <v>85039.99999999997</v>
      </c>
      <c r="Y26" s="32"/>
    </row>
    <row r="27" spans="1:25" ht="91.5" customHeight="1">
      <c r="A27" s="129" t="s">
        <v>128</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row>
  </sheetData>
  <sheetProtection/>
  <mergeCells count="25">
    <mergeCell ref="Y6:Y10"/>
    <mergeCell ref="Y11:Y20"/>
    <mergeCell ref="Y21:Y25"/>
    <mergeCell ref="A21:B25"/>
    <mergeCell ref="A4:C5"/>
    <mergeCell ref="R4:T4"/>
    <mergeCell ref="U4:V4"/>
    <mergeCell ref="W4:X4"/>
    <mergeCell ref="A26:C26"/>
    <mergeCell ref="D26:E26"/>
    <mergeCell ref="A27:Y27"/>
    <mergeCell ref="A6:A20"/>
    <mergeCell ref="B6:B10"/>
    <mergeCell ref="B11:B20"/>
    <mergeCell ref="Y4:Y5"/>
    <mergeCell ref="A1:Y1"/>
    <mergeCell ref="A2:Y2"/>
    <mergeCell ref="A3:Y3"/>
    <mergeCell ref="D4:E4"/>
    <mergeCell ref="F4:G4"/>
    <mergeCell ref="H4:I4"/>
    <mergeCell ref="J4:K4"/>
    <mergeCell ref="L4:M4"/>
    <mergeCell ref="N4:O4"/>
    <mergeCell ref="P4:Q4"/>
  </mergeCells>
  <printOptions horizontalCentered="1"/>
  <pageMargins left="0.16" right="0.16" top="0.16" bottom="0.16" header="0.24" footer="0.2"/>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V26"/>
  <sheetViews>
    <sheetView zoomScaleSheetLayoutView="100" zoomScalePageLayoutView="0" workbookViewId="0" topLeftCell="A7">
      <selection activeCell="AA18" sqref="AA18"/>
    </sheetView>
  </sheetViews>
  <sheetFormatPr defaultColWidth="9.00390625" defaultRowHeight="14.25"/>
  <cols>
    <col min="1" max="1" width="5.875" style="0" customWidth="1"/>
    <col min="2" max="2" width="2.50390625" style="0" customWidth="1"/>
    <col min="3" max="3" width="9.75390625" style="0" customWidth="1"/>
    <col min="4" max="4" width="4.625" style="0" customWidth="1"/>
    <col min="5" max="6" width="5.75390625" style="0" customWidth="1"/>
    <col min="7" max="7" width="7.50390625" style="0" customWidth="1"/>
    <col min="8" max="8" width="5.75390625" style="0" customWidth="1"/>
    <col min="9" max="9" width="7.50390625" style="0" customWidth="1"/>
    <col min="10" max="10" width="5.75390625" style="0" customWidth="1"/>
    <col min="11" max="11" width="7.50390625" style="0" customWidth="1"/>
    <col min="12" max="12" width="5.75390625" style="0" customWidth="1"/>
    <col min="13" max="13" width="7.50390625" style="0" customWidth="1"/>
    <col min="14" max="14" width="5.75390625" style="0" customWidth="1"/>
    <col min="15" max="15" width="7.50390625" style="0" customWidth="1"/>
    <col min="16" max="16" width="5.75390625" style="0" customWidth="1"/>
    <col min="17" max="17" width="7.50390625" style="0" customWidth="1"/>
    <col min="18" max="18" width="5.75390625" style="0" customWidth="1"/>
    <col min="19" max="19" width="5.75390625" style="0" hidden="1" customWidth="1"/>
    <col min="20" max="20" width="7.50390625" style="0" customWidth="1"/>
    <col min="21" max="21" width="5.75390625" style="0" customWidth="1"/>
    <col min="22" max="22" width="7.50390625" style="0" customWidth="1"/>
    <col min="23" max="23" width="6.25390625" style="0" customWidth="1"/>
    <col min="24" max="24" width="8.25390625" style="0" customWidth="1"/>
  </cols>
  <sheetData>
    <row r="1" spans="1:256" ht="19.5" customHeight="1">
      <c r="A1" s="121" t="s">
        <v>67</v>
      </c>
      <c r="B1" s="121"/>
      <c r="C1" s="121"/>
      <c r="D1" s="121"/>
      <c r="E1" s="121"/>
      <c r="F1" s="121"/>
      <c r="G1" s="121"/>
      <c r="H1" s="121"/>
      <c r="I1" s="121"/>
      <c r="J1" s="121"/>
      <c r="K1" s="121"/>
      <c r="L1" s="121"/>
      <c r="M1" s="121"/>
      <c r="N1" s="121"/>
      <c r="O1" s="121"/>
      <c r="P1" s="121"/>
      <c r="Q1" s="121"/>
      <c r="R1" s="121"/>
      <c r="S1" s="121"/>
      <c r="T1" s="121"/>
      <c r="U1" s="121"/>
      <c r="V1" s="121"/>
      <c r="W1" s="1"/>
      <c r="X1" s="1"/>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4" ht="24" customHeight="1">
      <c r="A2" s="142" t="s">
        <v>129</v>
      </c>
      <c r="B2" s="142"/>
      <c r="C2" s="142"/>
      <c r="D2" s="142"/>
      <c r="E2" s="142"/>
      <c r="F2" s="142"/>
      <c r="G2" s="142"/>
      <c r="H2" s="142"/>
      <c r="I2" s="142"/>
      <c r="J2" s="142"/>
      <c r="K2" s="142"/>
      <c r="L2" s="142"/>
      <c r="M2" s="142"/>
      <c r="N2" s="142"/>
      <c r="O2" s="142"/>
      <c r="P2" s="142"/>
      <c r="Q2" s="142"/>
      <c r="R2" s="142"/>
      <c r="S2" s="142"/>
      <c r="T2" s="142"/>
      <c r="U2" s="142"/>
      <c r="V2" s="142"/>
      <c r="W2" s="142"/>
      <c r="X2" s="142"/>
    </row>
    <row r="3" spans="1:24" ht="14.25">
      <c r="A3" s="123" t="s">
        <v>77</v>
      </c>
      <c r="B3" s="123"/>
      <c r="C3" s="123"/>
      <c r="D3" s="123"/>
      <c r="E3" s="123"/>
      <c r="F3" s="123"/>
      <c r="G3" s="123"/>
      <c r="H3" s="123"/>
      <c r="I3" s="123"/>
      <c r="J3" s="123"/>
      <c r="K3" s="123"/>
      <c r="L3" s="123"/>
      <c r="M3" s="123"/>
      <c r="N3" s="123"/>
      <c r="O3" s="123"/>
      <c r="P3" s="123"/>
      <c r="Q3" s="123"/>
      <c r="R3" s="123"/>
      <c r="S3" s="123"/>
      <c r="T3" s="123"/>
      <c r="U3" s="123"/>
      <c r="V3" s="123"/>
      <c r="W3" s="123"/>
      <c r="X3" s="123"/>
    </row>
    <row r="4" spans="1:24" ht="27.75" customHeight="1">
      <c r="A4" s="148" t="s">
        <v>130</v>
      </c>
      <c r="B4" s="149"/>
      <c r="C4" s="149"/>
      <c r="D4" s="143" t="s">
        <v>79</v>
      </c>
      <c r="E4" s="143"/>
      <c r="F4" s="143" t="s">
        <v>80</v>
      </c>
      <c r="G4" s="143"/>
      <c r="H4" s="143" t="s">
        <v>81</v>
      </c>
      <c r="I4" s="143"/>
      <c r="J4" s="143" t="s">
        <v>82</v>
      </c>
      <c r="K4" s="143"/>
      <c r="L4" s="143" t="s">
        <v>83</v>
      </c>
      <c r="M4" s="143"/>
      <c r="N4" s="143" t="s">
        <v>84</v>
      </c>
      <c r="O4" s="143"/>
      <c r="P4" s="143" t="s">
        <v>85</v>
      </c>
      <c r="Q4" s="143"/>
      <c r="R4" s="143" t="s">
        <v>86</v>
      </c>
      <c r="S4" s="143"/>
      <c r="T4" s="143"/>
      <c r="U4" s="143" t="s">
        <v>87</v>
      </c>
      <c r="V4" s="143"/>
      <c r="W4" s="143" t="s">
        <v>88</v>
      </c>
      <c r="X4" s="144"/>
    </row>
    <row r="5" spans="1:24" ht="27.75" customHeight="1">
      <c r="A5" s="150"/>
      <c r="B5" s="141"/>
      <c r="C5" s="141"/>
      <c r="D5" s="2" t="s">
        <v>91</v>
      </c>
      <c r="E5" s="2" t="s">
        <v>90</v>
      </c>
      <c r="F5" s="2" t="s">
        <v>92</v>
      </c>
      <c r="G5" s="2" t="s">
        <v>93</v>
      </c>
      <c r="H5" s="2" t="s">
        <v>92</v>
      </c>
      <c r="I5" s="2" t="s">
        <v>93</v>
      </c>
      <c r="J5" s="2" t="s">
        <v>92</v>
      </c>
      <c r="K5" s="2" t="s">
        <v>93</v>
      </c>
      <c r="L5" s="2" t="s">
        <v>92</v>
      </c>
      <c r="M5" s="2" t="s">
        <v>93</v>
      </c>
      <c r="N5" s="2" t="s">
        <v>92</v>
      </c>
      <c r="O5" s="2" t="s">
        <v>93</v>
      </c>
      <c r="P5" s="2" t="s">
        <v>92</v>
      </c>
      <c r="Q5" s="2" t="s">
        <v>93</v>
      </c>
      <c r="R5" s="2" t="s">
        <v>92</v>
      </c>
      <c r="S5" s="2"/>
      <c r="T5" s="2" t="s">
        <v>93</v>
      </c>
      <c r="U5" s="2" t="s">
        <v>92</v>
      </c>
      <c r="V5" s="2" t="s">
        <v>93</v>
      </c>
      <c r="W5" s="2" t="s">
        <v>92</v>
      </c>
      <c r="X5" s="15" t="s">
        <v>93</v>
      </c>
    </row>
    <row r="6" spans="1:24" ht="30" customHeight="1">
      <c r="A6" s="151" t="s">
        <v>131</v>
      </c>
      <c r="B6" s="152"/>
      <c r="C6" s="3" t="s">
        <v>132</v>
      </c>
      <c r="D6" s="4" t="s">
        <v>133</v>
      </c>
      <c r="E6" s="2">
        <v>308</v>
      </c>
      <c r="F6" s="5">
        <v>908.752</v>
      </c>
      <c r="G6" s="5">
        <v>279895.616</v>
      </c>
      <c r="H6" s="5">
        <v>955.0120000000001</v>
      </c>
      <c r="I6" s="5">
        <v>294143.696</v>
      </c>
      <c r="J6" s="5">
        <v>933.424</v>
      </c>
      <c r="K6" s="5">
        <v>287494.592</v>
      </c>
      <c r="L6" s="5">
        <v>1025.944</v>
      </c>
      <c r="M6" s="5">
        <v>315990.752</v>
      </c>
      <c r="N6" s="5">
        <v>1013.608</v>
      </c>
      <c r="O6" s="5">
        <v>312191.26399999997</v>
      </c>
      <c r="P6" s="5">
        <v>1003.328</v>
      </c>
      <c r="Q6" s="5">
        <v>309025.024</v>
      </c>
      <c r="R6" s="5">
        <v>1028</v>
      </c>
      <c r="S6" s="5">
        <v>1174.68</v>
      </c>
      <c r="T6" s="5">
        <v>316624</v>
      </c>
      <c r="U6" s="5">
        <v>1073.232</v>
      </c>
      <c r="V6" s="5">
        <v>330555.456</v>
      </c>
      <c r="W6" s="5">
        <v>1092.764</v>
      </c>
      <c r="X6" s="16">
        <v>336571.312</v>
      </c>
    </row>
    <row r="7" spans="1:24" ht="30" customHeight="1">
      <c r="A7" s="151"/>
      <c r="B7" s="152"/>
      <c r="C7" s="3" t="s">
        <v>134</v>
      </c>
      <c r="D7" s="4" t="s">
        <v>133</v>
      </c>
      <c r="E7" s="2">
        <v>690</v>
      </c>
      <c r="F7" s="5">
        <v>174.148</v>
      </c>
      <c r="G7" s="5">
        <v>120162.12</v>
      </c>
      <c r="H7" s="5">
        <v>183.013</v>
      </c>
      <c r="I7" s="5">
        <v>126278.97</v>
      </c>
      <c r="J7" s="5">
        <v>178.876</v>
      </c>
      <c r="K7" s="5">
        <v>123424.44</v>
      </c>
      <c r="L7" s="5">
        <v>196.606</v>
      </c>
      <c r="M7" s="5">
        <v>135658.13999999998</v>
      </c>
      <c r="N7" s="5">
        <v>194.242</v>
      </c>
      <c r="O7" s="5">
        <v>134026.97999999998</v>
      </c>
      <c r="P7" s="5">
        <v>192.272</v>
      </c>
      <c r="Q7" s="5">
        <v>132667.68</v>
      </c>
      <c r="R7" s="5">
        <v>197</v>
      </c>
      <c r="S7" s="5">
        <v>262.17</v>
      </c>
      <c r="T7" s="5">
        <v>135930</v>
      </c>
      <c r="U7" s="5">
        <v>205.668</v>
      </c>
      <c r="V7" s="5">
        <v>141910.92</v>
      </c>
      <c r="W7" s="5">
        <v>209.411</v>
      </c>
      <c r="X7" s="16">
        <v>144493.59</v>
      </c>
    </row>
    <row r="8" spans="1:24" ht="30" customHeight="1">
      <c r="A8" s="151"/>
      <c r="B8" s="152"/>
      <c r="C8" s="3" t="s">
        <v>135</v>
      </c>
      <c r="D8" s="4" t="s">
        <v>100</v>
      </c>
      <c r="E8" s="2">
        <v>5500</v>
      </c>
      <c r="F8" s="5">
        <v>43.316</v>
      </c>
      <c r="G8" s="5">
        <v>238238</v>
      </c>
      <c r="H8" s="5">
        <v>45.521</v>
      </c>
      <c r="I8" s="5">
        <v>250365.5</v>
      </c>
      <c r="J8" s="5">
        <v>44.492000000000004</v>
      </c>
      <c r="K8" s="5">
        <v>244706.00000000003</v>
      </c>
      <c r="L8" s="5">
        <v>48.902</v>
      </c>
      <c r="M8" s="5">
        <v>268961</v>
      </c>
      <c r="N8" s="5">
        <v>48.314</v>
      </c>
      <c r="O8" s="5">
        <v>265727</v>
      </c>
      <c r="P8" s="5">
        <v>47.824</v>
      </c>
      <c r="Q8" s="5">
        <v>263032</v>
      </c>
      <c r="R8" s="5">
        <v>49</v>
      </c>
      <c r="S8" s="5">
        <v>32.89</v>
      </c>
      <c r="T8" s="5">
        <v>269500</v>
      </c>
      <c r="U8" s="5">
        <v>51.156</v>
      </c>
      <c r="V8" s="5">
        <v>281358</v>
      </c>
      <c r="W8" s="5">
        <v>52.086999999999996</v>
      </c>
      <c r="X8" s="16">
        <v>286478.5</v>
      </c>
    </row>
    <row r="9" spans="1:24" ht="30" customHeight="1">
      <c r="A9" s="151"/>
      <c r="B9" s="152"/>
      <c r="C9" s="3" t="s">
        <v>136</v>
      </c>
      <c r="D9" s="4" t="s">
        <v>100</v>
      </c>
      <c r="E9" s="2">
        <v>4500</v>
      </c>
      <c r="F9" s="5">
        <v>17.68</v>
      </c>
      <c r="G9" s="5">
        <v>79560</v>
      </c>
      <c r="H9" s="5">
        <v>18.580000000000002</v>
      </c>
      <c r="I9" s="5">
        <v>83610.00000000001</v>
      </c>
      <c r="J9" s="5">
        <v>18.16</v>
      </c>
      <c r="K9" s="5">
        <v>81720</v>
      </c>
      <c r="L9" s="5">
        <v>19.96</v>
      </c>
      <c r="M9" s="5">
        <v>89820</v>
      </c>
      <c r="N9" s="5">
        <v>19.72</v>
      </c>
      <c r="O9" s="5">
        <v>88740</v>
      </c>
      <c r="P9" s="5">
        <v>19.52</v>
      </c>
      <c r="Q9" s="5">
        <v>87840</v>
      </c>
      <c r="R9" s="5">
        <v>20</v>
      </c>
      <c r="S9" s="5">
        <v>20.1</v>
      </c>
      <c r="T9" s="5">
        <v>90000</v>
      </c>
      <c r="U9" s="5">
        <v>20.880000000000003</v>
      </c>
      <c r="V9" s="5">
        <v>93960.00000000001</v>
      </c>
      <c r="W9" s="5">
        <v>21.26</v>
      </c>
      <c r="X9" s="16">
        <v>95669.99999999999</v>
      </c>
    </row>
    <row r="10" spans="1:24" ht="30" customHeight="1">
      <c r="A10" s="151"/>
      <c r="B10" s="152"/>
      <c r="C10" s="4" t="s">
        <v>137</v>
      </c>
      <c r="D10" s="4" t="s">
        <v>100</v>
      </c>
      <c r="E10" s="2">
        <v>10000</v>
      </c>
      <c r="F10" s="5">
        <v>7.956</v>
      </c>
      <c r="G10" s="5">
        <v>79560</v>
      </c>
      <c r="H10" s="5">
        <v>8.361</v>
      </c>
      <c r="I10" s="5">
        <v>83610</v>
      </c>
      <c r="J10" s="5">
        <v>8.172</v>
      </c>
      <c r="K10" s="5">
        <v>81720</v>
      </c>
      <c r="L10" s="5">
        <v>8.982</v>
      </c>
      <c r="M10" s="5">
        <v>89820</v>
      </c>
      <c r="N10" s="5">
        <v>8.874</v>
      </c>
      <c r="O10" s="5">
        <v>88740</v>
      </c>
      <c r="P10" s="5">
        <v>8.783999999999999</v>
      </c>
      <c r="Q10" s="5">
        <v>87839.99999999999</v>
      </c>
      <c r="R10" s="5">
        <v>9</v>
      </c>
      <c r="S10" s="5">
        <v>9.05</v>
      </c>
      <c r="T10" s="5">
        <v>90000</v>
      </c>
      <c r="U10" s="5">
        <v>9.396</v>
      </c>
      <c r="V10" s="5">
        <v>93960.00000000001</v>
      </c>
      <c r="W10" s="5">
        <v>9.567</v>
      </c>
      <c r="X10" s="16">
        <v>95670</v>
      </c>
    </row>
    <row r="11" spans="1:256" ht="30" customHeight="1">
      <c r="A11" s="145" t="s">
        <v>125</v>
      </c>
      <c r="B11" s="126"/>
      <c r="C11" s="126"/>
      <c r="D11" s="146" t="s">
        <v>138</v>
      </c>
      <c r="E11" s="146"/>
      <c r="F11" s="2" t="s">
        <v>127</v>
      </c>
      <c r="G11" s="5">
        <v>797415.736</v>
      </c>
      <c r="H11" s="2" t="s">
        <v>127</v>
      </c>
      <c r="I11" s="5">
        <v>838008.166</v>
      </c>
      <c r="J11" s="2" t="s">
        <v>127</v>
      </c>
      <c r="K11" s="5">
        <v>819065.032</v>
      </c>
      <c r="L11" s="2" t="s">
        <v>127</v>
      </c>
      <c r="M11" s="5">
        <v>900249.892</v>
      </c>
      <c r="N11" s="2" t="s">
        <v>127</v>
      </c>
      <c r="O11" s="5">
        <v>889425.244</v>
      </c>
      <c r="P11" s="2" t="s">
        <v>127</v>
      </c>
      <c r="Q11" s="5">
        <v>880404.7039999999</v>
      </c>
      <c r="R11" s="5" t="s">
        <v>127</v>
      </c>
      <c r="S11" s="5" t="s">
        <v>127</v>
      </c>
      <c r="T11" s="5">
        <v>902054</v>
      </c>
      <c r="U11" s="5" t="s">
        <v>127</v>
      </c>
      <c r="V11" s="5">
        <v>941744.376</v>
      </c>
      <c r="W11" s="5" t="s">
        <v>127</v>
      </c>
      <c r="X11" s="16">
        <v>958883.402</v>
      </c>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row>
    <row r="12" spans="1:24" ht="21" customHeight="1">
      <c r="A12" s="6" t="s">
        <v>139</v>
      </c>
      <c r="B12" s="7" t="s">
        <v>140</v>
      </c>
      <c r="C12" s="7"/>
      <c r="D12" s="7"/>
      <c r="E12" s="7"/>
      <c r="F12" s="7"/>
      <c r="G12" s="7"/>
      <c r="H12" s="7"/>
      <c r="I12" s="7"/>
      <c r="J12" s="13"/>
      <c r="K12" s="7"/>
      <c r="L12" s="7"/>
      <c r="M12" s="7"/>
      <c r="N12" s="7"/>
      <c r="O12" s="7"/>
      <c r="P12" s="7"/>
      <c r="Q12" s="7"/>
      <c r="R12" s="7"/>
      <c r="S12" s="7"/>
      <c r="T12" s="7"/>
      <c r="U12" s="17"/>
      <c r="V12" s="17"/>
      <c r="W12" s="17"/>
      <c r="X12" s="18"/>
    </row>
    <row r="13" spans="1:24" ht="21" customHeight="1">
      <c r="A13" s="8"/>
      <c r="B13" s="7" t="s">
        <v>141</v>
      </c>
      <c r="C13" s="7"/>
      <c r="D13" s="7"/>
      <c r="E13" s="7" t="s">
        <v>142</v>
      </c>
      <c r="F13" s="7"/>
      <c r="G13" s="7"/>
      <c r="H13" s="7"/>
      <c r="I13" s="7"/>
      <c r="J13" s="13"/>
      <c r="K13" s="147" t="s">
        <v>143</v>
      </c>
      <c r="L13" s="147"/>
      <c r="M13" s="7"/>
      <c r="N13" s="7" t="s">
        <v>144</v>
      </c>
      <c r="O13" s="7"/>
      <c r="P13" s="7"/>
      <c r="Q13" s="7"/>
      <c r="R13" s="7"/>
      <c r="S13" s="7"/>
      <c r="T13" s="7"/>
      <c r="U13" s="17"/>
      <c r="V13" s="17"/>
      <c r="W13" s="17"/>
      <c r="X13" s="18"/>
    </row>
    <row r="14" spans="1:24" ht="21" customHeight="1">
      <c r="A14" s="8"/>
      <c r="B14" s="7" t="s">
        <v>145</v>
      </c>
      <c r="C14" s="7"/>
      <c r="D14" s="7"/>
      <c r="E14" s="7" t="s">
        <v>146</v>
      </c>
      <c r="F14" s="7"/>
      <c r="G14" s="7"/>
      <c r="H14" s="7"/>
      <c r="I14" s="7"/>
      <c r="J14" s="13"/>
      <c r="K14" s="147" t="s">
        <v>147</v>
      </c>
      <c r="L14" s="147"/>
      <c r="M14" s="7"/>
      <c r="N14" s="7" t="s">
        <v>148</v>
      </c>
      <c r="O14" s="7"/>
      <c r="P14" s="7"/>
      <c r="Q14" s="7"/>
      <c r="R14" s="7"/>
      <c r="S14" s="7"/>
      <c r="T14" s="7"/>
      <c r="U14" s="17"/>
      <c r="V14" s="17"/>
      <c r="W14" s="17"/>
      <c r="X14" s="18"/>
    </row>
    <row r="15" spans="1:24" ht="21" customHeight="1">
      <c r="A15" s="8"/>
      <c r="B15" s="7" t="s">
        <v>149</v>
      </c>
      <c r="C15" s="7"/>
      <c r="D15" s="7"/>
      <c r="E15" s="7" t="s">
        <v>150</v>
      </c>
      <c r="F15" s="7"/>
      <c r="G15" s="7"/>
      <c r="H15" s="7"/>
      <c r="I15" s="7"/>
      <c r="J15" s="13"/>
      <c r="K15" s="7"/>
      <c r="L15" s="7"/>
      <c r="M15" s="7"/>
      <c r="N15" s="7"/>
      <c r="O15" s="7"/>
      <c r="P15" s="7"/>
      <c r="Q15" s="7"/>
      <c r="R15" s="7"/>
      <c r="S15" s="7"/>
      <c r="T15" s="7"/>
      <c r="U15" s="17"/>
      <c r="V15" s="17"/>
      <c r="W15" s="17"/>
      <c r="X15" s="18"/>
    </row>
    <row r="16" spans="1:24" ht="21" customHeight="1">
      <c r="A16" s="8"/>
      <c r="B16" s="7" t="s">
        <v>151</v>
      </c>
      <c r="C16" s="7"/>
      <c r="D16" s="7"/>
      <c r="E16" s="7"/>
      <c r="F16" s="7"/>
      <c r="G16" s="7"/>
      <c r="H16" s="7"/>
      <c r="I16" s="7"/>
      <c r="J16" s="13"/>
      <c r="K16" s="7"/>
      <c r="L16" s="7"/>
      <c r="M16" s="7"/>
      <c r="N16" s="7"/>
      <c r="O16" s="7"/>
      <c r="P16" s="7"/>
      <c r="Q16" s="7"/>
      <c r="R16" s="7"/>
      <c r="S16" s="7"/>
      <c r="T16" s="7"/>
      <c r="U16" s="17"/>
      <c r="V16" s="17"/>
      <c r="W16" s="17"/>
      <c r="X16" s="18"/>
    </row>
    <row r="17" spans="1:30" ht="21" customHeight="1">
      <c r="A17" s="8"/>
      <c r="B17" s="7" t="s">
        <v>152</v>
      </c>
      <c r="C17" s="7"/>
      <c r="D17" s="7"/>
      <c r="E17" s="9"/>
      <c r="F17" s="7"/>
      <c r="G17" s="9"/>
      <c r="H17" s="9" t="s">
        <v>153</v>
      </c>
      <c r="I17" s="7"/>
      <c r="J17" s="7"/>
      <c r="K17" s="9" t="s">
        <v>154</v>
      </c>
      <c r="L17" s="9"/>
      <c r="M17" s="9"/>
      <c r="N17" s="9"/>
      <c r="O17" s="13"/>
      <c r="P17" s="7"/>
      <c r="Q17" s="9" t="s">
        <v>155</v>
      </c>
      <c r="R17" s="9"/>
      <c r="S17" s="9"/>
      <c r="T17" s="9"/>
      <c r="U17" s="17"/>
      <c r="V17" s="19"/>
      <c r="W17" s="12"/>
      <c r="X17" s="20"/>
      <c r="Y17" s="24"/>
      <c r="Z17" s="24"/>
      <c r="AA17" s="24"/>
      <c r="AB17" s="24"/>
      <c r="AC17" s="24"/>
      <c r="AD17" s="24"/>
    </row>
    <row r="18" spans="1:30" ht="21" customHeight="1">
      <c r="A18" s="8"/>
      <c r="B18" s="7" t="s">
        <v>156</v>
      </c>
      <c r="C18" s="7"/>
      <c r="D18" s="7"/>
      <c r="E18" s="9"/>
      <c r="F18" s="7"/>
      <c r="G18" s="9"/>
      <c r="H18" s="9" t="s">
        <v>157</v>
      </c>
      <c r="I18" s="7"/>
      <c r="J18" s="7"/>
      <c r="K18" s="9" t="s">
        <v>158</v>
      </c>
      <c r="L18" s="9"/>
      <c r="M18" s="9"/>
      <c r="N18" s="7"/>
      <c r="O18" s="13"/>
      <c r="P18" s="7"/>
      <c r="Q18" s="7" t="s">
        <v>159</v>
      </c>
      <c r="R18" s="7"/>
      <c r="S18" s="7"/>
      <c r="T18" s="7"/>
      <c r="U18" s="17"/>
      <c r="V18" s="17"/>
      <c r="W18" s="12"/>
      <c r="X18" s="18"/>
      <c r="Y18" s="24"/>
      <c r="Z18" s="24"/>
      <c r="AA18" s="24"/>
      <c r="AB18" s="24"/>
      <c r="AC18" s="24"/>
      <c r="AD18" s="24"/>
    </row>
    <row r="19" spans="1:30" ht="21" customHeight="1">
      <c r="A19" s="8"/>
      <c r="B19" s="7" t="s">
        <v>160</v>
      </c>
      <c r="C19" s="7"/>
      <c r="D19" s="7"/>
      <c r="E19" s="7"/>
      <c r="F19" s="7"/>
      <c r="G19" s="7"/>
      <c r="H19" s="7" t="s">
        <v>161</v>
      </c>
      <c r="I19" s="7"/>
      <c r="J19" s="7"/>
      <c r="K19" s="9" t="s">
        <v>162</v>
      </c>
      <c r="L19" s="9"/>
      <c r="M19" s="9"/>
      <c r="N19" s="7"/>
      <c r="O19" s="13"/>
      <c r="P19" s="7"/>
      <c r="Q19" s="7" t="s">
        <v>163</v>
      </c>
      <c r="R19" s="7"/>
      <c r="S19" s="7"/>
      <c r="T19" s="7"/>
      <c r="U19" s="17"/>
      <c r="V19" s="17"/>
      <c r="W19" s="12"/>
      <c r="X19" s="18"/>
      <c r="Y19" s="24"/>
      <c r="Z19" s="24"/>
      <c r="AA19" s="24"/>
      <c r="AB19" s="24"/>
      <c r="AC19" s="24"/>
      <c r="AD19" s="24"/>
    </row>
    <row r="20" spans="1:24" ht="21" customHeight="1">
      <c r="A20" s="8"/>
      <c r="B20" s="7" t="s">
        <v>164</v>
      </c>
      <c r="C20" s="7"/>
      <c r="D20" s="7"/>
      <c r="E20" s="7"/>
      <c r="F20" s="7"/>
      <c r="G20" s="7"/>
      <c r="H20" s="7" t="s">
        <v>165</v>
      </c>
      <c r="I20" s="7"/>
      <c r="J20" s="7"/>
      <c r="K20" s="13"/>
      <c r="L20" s="7"/>
      <c r="M20" s="7"/>
      <c r="N20" s="7"/>
      <c r="O20" s="7"/>
      <c r="P20" s="7"/>
      <c r="Q20" s="7"/>
      <c r="R20" s="7"/>
      <c r="S20" s="7"/>
      <c r="T20" s="7"/>
      <c r="U20" s="17"/>
      <c r="V20" s="17"/>
      <c r="W20" s="17"/>
      <c r="X20" s="18"/>
    </row>
    <row r="21" spans="1:24" ht="21" customHeight="1">
      <c r="A21" s="8"/>
      <c r="B21" s="7" t="s">
        <v>166</v>
      </c>
      <c r="C21" s="7"/>
      <c r="D21" s="7"/>
      <c r="E21" s="7"/>
      <c r="F21" s="7"/>
      <c r="G21" s="7"/>
      <c r="H21" s="7"/>
      <c r="I21" s="7"/>
      <c r="J21" s="13"/>
      <c r="K21" s="7"/>
      <c r="L21" s="7"/>
      <c r="M21" s="7"/>
      <c r="N21" s="7"/>
      <c r="O21" s="7"/>
      <c r="P21" s="7"/>
      <c r="Q21" s="7"/>
      <c r="R21" s="7"/>
      <c r="S21" s="7"/>
      <c r="T21" s="7"/>
      <c r="U21" s="17"/>
      <c r="V21" s="17"/>
      <c r="W21" s="17"/>
      <c r="X21" s="18"/>
    </row>
    <row r="22" spans="1:24" ht="21" customHeight="1">
      <c r="A22" s="8"/>
      <c r="B22" s="7" t="s">
        <v>167</v>
      </c>
      <c r="C22" s="7"/>
      <c r="D22" s="7"/>
      <c r="E22" s="7"/>
      <c r="F22" s="7"/>
      <c r="G22" s="7"/>
      <c r="H22" s="7"/>
      <c r="I22" s="7"/>
      <c r="J22" s="13"/>
      <c r="K22" s="7"/>
      <c r="L22" s="7"/>
      <c r="M22" s="7"/>
      <c r="N22" s="7"/>
      <c r="O22" s="7"/>
      <c r="P22" s="7"/>
      <c r="Q22" s="7"/>
      <c r="R22" s="7"/>
      <c r="S22" s="7"/>
      <c r="T22" s="7"/>
      <c r="U22" s="17"/>
      <c r="V22" s="17"/>
      <c r="W22" s="17"/>
      <c r="X22" s="18"/>
    </row>
    <row r="23" spans="1:24" ht="21" customHeight="1">
      <c r="A23" s="10"/>
      <c r="B23" s="11" t="s">
        <v>168</v>
      </c>
      <c r="C23" s="11"/>
      <c r="D23" s="11"/>
      <c r="E23" s="11"/>
      <c r="F23" s="11"/>
      <c r="G23" s="11"/>
      <c r="H23" s="11"/>
      <c r="I23" s="11"/>
      <c r="J23" s="14"/>
      <c r="K23" s="11"/>
      <c r="L23" s="11"/>
      <c r="M23" s="11"/>
      <c r="N23" s="11"/>
      <c r="O23" s="11"/>
      <c r="P23" s="11"/>
      <c r="Q23" s="11"/>
      <c r="R23" s="11"/>
      <c r="S23" s="11"/>
      <c r="T23" s="11"/>
      <c r="U23" s="21"/>
      <c r="V23" s="21"/>
      <c r="W23" s="21"/>
      <c r="X23" s="22"/>
    </row>
    <row r="24" spans="1:20" ht="14.25">
      <c r="A24" s="12"/>
      <c r="B24" s="12"/>
      <c r="C24" s="12"/>
      <c r="D24" s="12"/>
      <c r="E24" s="12"/>
      <c r="F24" s="12"/>
      <c r="G24" s="12"/>
      <c r="H24" s="12"/>
      <c r="I24" s="12"/>
      <c r="J24" s="12"/>
      <c r="K24" s="12"/>
      <c r="L24" s="12"/>
      <c r="M24" s="12"/>
      <c r="N24" s="12"/>
      <c r="O24" s="12"/>
      <c r="P24" s="12"/>
      <c r="Q24" s="12"/>
      <c r="R24" s="12"/>
      <c r="S24" s="12"/>
      <c r="T24" s="12"/>
    </row>
    <row r="25" spans="1:20" ht="14.25">
      <c r="A25" s="12"/>
      <c r="B25" s="12"/>
      <c r="C25" s="12"/>
      <c r="D25" s="12"/>
      <c r="E25" s="12"/>
      <c r="F25" s="12"/>
      <c r="G25" s="12"/>
      <c r="H25" s="12"/>
      <c r="I25" s="12"/>
      <c r="J25" s="12"/>
      <c r="K25" s="12"/>
      <c r="L25" s="12"/>
      <c r="M25" s="12"/>
      <c r="N25" s="12"/>
      <c r="O25" s="12"/>
      <c r="P25" s="12"/>
      <c r="Q25" s="12"/>
      <c r="R25" s="12"/>
      <c r="S25" s="12"/>
      <c r="T25" s="12"/>
    </row>
    <row r="26" spans="1:20" ht="14.25">
      <c r="A26" s="12"/>
      <c r="B26" s="12"/>
      <c r="C26" s="12"/>
      <c r="D26" s="12"/>
      <c r="E26" s="12"/>
      <c r="F26" s="12"/>
      <c r="G26" s="12"/>
      <c r="H26" s="12"/>
      <c r="I26" s="12"/>
      <c r="J26" s="12"/>
      <c r="K26" s="12"/>
      <c r="L26" s="12"/>
      <c r="M26" s="12"/>
      <c r="N26" s="12"/>
      <c r="O26" s="12"/>
      <c r="P26" s="12"/>
      <c r="Q26" s="12"/>
      <c r="R26" s="12"/>
      <c r="S26" s="12"/>
      <c r="T26" s="12"/>
    </row>
  </sheetData>
  <sheetProtection/>
  <mergeCells count="19">
    <mergeCell ref="K14:L14"/>
    <mergeCell ref="A4:C5"/>
    <mergeCell ref="A6:B10"/>
    <mergeCell ref="R4:T4"/>
    <mergeCell ref="U4:V4"/>
    <mergeCell ref="W4:X4"/>
    <mergeCell ref="A11:C11"/>
    <mergeCell ref="D11:E11"/>
    <mergeCell ref="K13:L13"/>
    <mergeCell ref="A1:V1"/>
    <mergeCell ref="A2:X2"/>
    <mergeCell ref="A3:X3"/>
    <mergeCell ref="D4:E4"/>
    <mergeCell ref="F4:G4"/>
    <mergeCell ref="H4:I4"/>
    <mergeCell ref="J4:K4"/>
    <mergeCell ref="L4:M4"/>
    <mergeCell ref="N4:O4"/>
    <mergeCell ref="P4:Q4"/>
  </mergeCells>
  <printOptions horizontalCentered="1"/>
  <pageMargins left="0.16" right="0.16" top="0.2" bottom="0.2" header="0.16" footer="0.2"/>
  <pageSetup fitToHeight="1"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袁传超</dc:creator>
  <cp:keywords/>
  <dc:description/>
  <cp:lastModifiedBy>陈雅乐</cp:lastModifiedBy>
  <cp:lastPrinted>2015-09-21T03:29:47Z</cp:lastPrinted>
  <dcterms:created xsi:type="dcterms:W3CDTF">2015-09-10T08:39:04Z</dcterms:created>
  <dcterms:modified xsi:type="dcterms:W3CDTF">2021-06-18T08:43:31Z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KSORubyTemplateID">
    <vt:lpwstr>11</vt:lpwstr>
  </property>
</Properties>
</file>