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firstSheet="1" activeTab="1"/>
  </bookViews>
  <sheets>
    <sheet name="附件一" sheetId="1" state="hidden" r:id="rId1"/>
    <sheet name="建筑造价标准值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<sst xmlns="http://schemas.openxmlformats.org/spreadsheetml/2006/main" count="308" uniqueCount="166">
  <si>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</si>
  <si>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</si>
  <si>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</si>
  <si>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</si>
  <si>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</si>
  <si>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</si>
  <si>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</si>
  <si>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</si>
  <si>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</si>
  <si>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rPr>
        <sz val="10"/>
        <color indexed="8"/>
        <rFont val="宋体"/>
        <family val="0"/>
      </rP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</si>
  <si>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</si>
  <si>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</si>
  <si>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</si>
  <si>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</si>
  <si>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</si>
  <si>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</si>
  <si>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</si>
  <si>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</si>
  <si>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</si>
  <si>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</si>
  <si>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</si>
  <si>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</si>
  <si>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</si>
  <si>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</si>
  <si>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</si>
  <si>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</si>
  <si>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</si>
  <si>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</si>
  <si>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</si>
  <si>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</si>
  <si>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</si>
  <si>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</si>
  <si>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</si>
  <si>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</si>
  <si>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</si>
  <si>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</si>
  <si>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rPr>
        <sz val="10"/>
        <color indexed="8"/>
        <rFont val="宋体"/>
        <family val="0"/>
      </rP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</si>
  <si>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</si>
  <si>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</si>
  <si>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</si>
  <si>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</si>
  <si>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</si>
  <si>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</si>
  <si>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</si>
  <si>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</si>
  <si>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</si>
  <si>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</si>
  <si>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</si>
  <si>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</si>
  <si>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</si>
  <si>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</si>
  <si>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</si>
  <si>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</si>
  <si>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</si>
  <si>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</si>
  <si>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</si>
  <si>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</si>
  <si>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</si>
  <si>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</si>
  <si>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</si>
  <si>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rPr>
        <sz val="10"/>
        <color indexed="8"/>
        <rFont val="宋体"/>
        <family val="0"/>
      </rP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</si>
  <si>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</si>
  <si>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</si>
  <si>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</si>
  <si>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</si>
  <si>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</si>
  <si>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</si>
  <si>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韶关市2008-2015年土地增值税工程造价核定扣除标准</t>
  </si>
  <si>
    <t>1、按总建筑面积计；                                             2、若有两种或以上类型桩，可按相应占比综合折算指标，相应占比按其对应的基座平面面积比例计。                                                   3、桩基础综合指标按城区范围内地质状况良好的情况测算，不包特殊地质情况如遇溶洞，需采取灌浆或其它方式进行地质处理的费用。</t>
  </si>
  <si>
    <r>
      <t xml:space="preserve">1、按地下室总建筑面积（含人防面积）计算；
2、含土方开挖、基坑支护，土建、给排水、照明、消防、弱电、 防雷、通风，简单装修等。                                              </t>
    </r>
    <r>
      <rPr>
        <sz val="9"/>
        <color indexed="8"/>
        <rFont val="宋体"/>
        <family val="0"/>
      </rPr>
      <t>3、本项扣除标准中的指标不含桩基础工程及人防工程，测算案例为房地产项目</t>
    </r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</si>
  <si>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4、住宅塔楼第1、2层等楼层为商铺、办公等用途的，参考“商业裙楼”造价指标；5、不含电梯；6、商业裙楼层高首层按6m，标准层4.5m计；7、住宅塔楼层高按3m计。</t>
  </si>
  <si>
    <t>住宅(塔)楼</t>
  </si>
  <si>
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3、不含电梯、中央空调设备；
4、层高首层按5.5m，标准层4m计。</t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</si>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</sst>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6"/>
      <name val="黑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黑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9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32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1" fillId="0" borderId="3" applyNumberFormat="0" applyFill="0" applyAlignment="0" applyProtection="0"/>
    <xf numFmtId="0" fontId="32" fillId="7" borderId="0" applyNumberFormat="0" applyBorder="0" applyAlignment="0" applyProtection="0"/>
    <xf numFmtId="0" fontId="22" fillId="0" borderId="4" applyNumberFormat="0" applyFill="0" applyAlignment="0" applyProtection="0"/>
    <xf numFmtId="0" fontId="32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35" fillId="8" borderId="6" applyNumberFormat="0" applyAlignment="0" applyProtection="0"/>
    <xf numFmtId="0" fontId="21" fillId="9" borderId="0" applyNumberFormat="0" applyBorder="0" applyAlignment="0" applyProtection="0"/>
    <xf numFmtId="0" fontId="32" fillId="10" borderId="0" applyNumberFormat="0" applyBorder="0" applyAlignment="0" applyProtection="0"/>
    <xf numFmtId="0" fontId="25" fillId="0" borderId="7" applyNumberFormat="0" applyFill="0" applyAlignment="0" applyProtection="0"/>
    <xf numFmtId="0" fontId="30" fillId="0" borderId="8" applyNumberFormat="0" applyFill="0" applyAlignment="0" applyProtection="0"/>
    <xf numFmtId="0" fontId="33" fillId="9" borderId="0" applyNumberFormat="0" applyBorder="0" applyAlignment="0" applyProtection="0"/>
    <xf numFmtId="0" fontId="24" fillId="11" borderId="0" applyNumberFormat="0" applyBorder="0" applyAlignment="0" applyProtection="0"/>
    <xf numFmtId="0" fontId="21" fillId="12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32" fillId="13" borderId="0" applyNumberFormat="0" applyBorder="0" applyAlignment="0" applyProtection="0"/>
    <xf numFmtId="0" fontId="2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6" borderId="0" applyNumberFormat="0" applyBorder="0" applyAlignment="0" applyProtection="0"/>
    <xf numFmtId="0" fontId="21" fillId="9" borderId="0" applyNumberFormat="0" applyBorder="0" applyAlignment="0" applyProtection="0"/>
    <xf numFmtId="0" fontId="32" fillId="16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32" xfId="0" applyNumberFormat="1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textRotation="255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textRotation="255" wrapText="1"/>
    </xf>
    <xf numFmtId="0" fontId="14" fillId="0" borderId="32" xfId="0" applyNumberFormat="1" applyFont="1" applyFill="1" applyBorder="1" applyAlignment="1">
      <alignment horizontal="center" vertical="center" textRotation="255" wrapText="1"/>
    </xf>
    <xf numFmtId="0" fontId="14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15" fillId="0" borderId="34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textRotation="255" wrapText="1"/>
    </xf>
    <xf numFmtId="0" fontId="5" fillId="0" borderId="15" xfId="0" applyNumberFormat="1" applyFont="1" applyFill="1" applyBorder="1" applyAlignment="1">
      <alignment horizontal="center" vertical="center" textRotation="255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176" fontId="14" fillId="0" borderId="3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4.125" style="80" customWidth="1"/>
    <col min="2" max="2" width="5.75390625" style="81" customWidth="1"/>
    <col min="3" max="3" width="9.75390625" style="81" customWidth="1"/>
    <col min="4" max="4" width="18.75390625" style="81" customWidth="1"/>
    <col min="5" max="12" width="8.50390625" style="80" customWidth="1"/>
    <col min="13" max="13" width="86.625" style="80" customWidth="1"/>
    <col min="14" max="236" width="9.00390625" style="77" customWidth="1"/>
  </cols>
  <sheetData>
    <row r="1" spans="1:13" ht="34.5" customHeight="1">
      <c r="A1" s="139" t="s">
        <v>0</v>
      </c>
      <c r="B1" s="139"/>
      <c r="C1" s="83" t="s">
        <v>1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78" customFormat="1" ht="18" customHeight="1">
      <c r="A2" s="84" t="s">
        <v>2</v>
      </c>
      <c r="B2" s="85" t="s">
        <v>3</v>
      </c>
      <c r="C2" s="84"/>
      <c r="D2" s="84"/>
      <c r="E2" s="86" t="s">
        <v>4</v>
      </c>
      <c r="F2" s="87"/>
      <c r="G2" s="87"/>
      <c r="H2" s="87"/>
      <c r="I2" s="87"/>
      <c r="J2" s="87"/>
      <c r="K2" s="87"/>
      <c r="L2" s="87"/>
      <c r="M2" s="86" t="s">
        <v>5</v>
      </c>
    </row>
    <row r="3" spans="1:13" s="78" customFormat="1" ht="21" customHeight="1">
      <c r="A3" s="84"/>
      <c r="B3" s="85"/>
      <c r="C3" s="87"/>
      <c r="D3" s="87"/>
      <c r="E3" s="86">
        <v>2008</v>
      </c>
      <c r="F3" s="87">
        <v>2009</v>
      </c>
      <c r="G3" s="87">
        <v>2010</v>
      </c>
      <c r="H3" s="87">
        <v>2011</v>
      </c>
      <c r="I3" s="87">
        <v>2012</v>
      </c>
      <c r="J3" s="87">
        <v>2013</v>
      </c>
      <c r="K3" s="87">
        <v>2014</v>
      </c>
      <c r="L3" s="87">
        <v>2015</v>
      </c>
      <c r="M3" s="123"/>
    </row>
    <row r="4" spans="1:13" s="79" customFormat="1" ht="18" customHeight="1">
      <c r="A4" s="89" t="s">
        <v>6</v>
      </c>
      <c r="B4" s="90" t="s">
        <v>7</v>
      </c>
      <c r="C4" s="91" t="s">
        <v>8</v>
      </c>
      <c r="D4" s="91"/>
      <c r="E4" s="93" t="e">
        <f aca="true" t="shared" si="0" ref="E4:E19">K4*0.888</f>
        <v>#REF!</v>
      </c>
      <c r="F4" s="93" t="e">
        <f aca="true" t="shared" si="1" ref="F4:F19">K4*0.895</f>
        <v>#REF!</v>
      </c>
      <c r="G4" s="93" t="e">
        <f aca="true" t="shared" si="2" ref="G4:G19">K4*0.942</f>
        <v>#REF!</v>
      </c>
      <c r="H4" s="93" t="e">
        <f aca="true" t="shared" si="3" ref="H4:H19">K4*0.977</f>
        <v>#REF!</v>
      </c>
      <c r="I4" s="93" t="e">
        <f aca="true" t="shared" si="4" ref="I4:I19">K4*0.96</f>
        <v>#REF!</v>
      </c>
      <c r="J4" s="93" t="e">
        <f>K4*0.993</f>
        <v>#REF!</v>
      </c>
      <c r="K4" s="93" t="e">
        <f>#REF!*0.95</f>
        <v>#REF!</v>
      </c>
      <c r="L4" s="93" t="e">
        <f aca="true" t="shared" si="5" ref="L4:L19">K4*0.981</f>
        <v>#REF!</v>
      </c>
      <c r="M4" s="126" t="s">
        <v>9</v>
      </c>
    </row>
    <row r="5" spans="1:13" s="79" customFormat="1" ht="18" customHeight="1">
      <c r="A5" s="89"/>
      <c r="B5" s="90"/>
      <c r="C5" s="91" t="s">
        <v>10</v>
      </c>
      <c r="D5" s="91" t="s">
        <v>11</v>
      </c>
      <c r="E5" s="93" t="e">
        <f t="shared" si="0"/>
        <v>#REF!</v>
      </c>
      <c r="F5" s="93" t="e">
        <f t="shared" si="1"/>
        <v>#REF!</v>
      </c>
      <c r="G5" s="93" t="e">
        <f t="shared" si="2"/>
        <v>#REF!</v>
      </c>
      <c r="H5" s="93" t="e">
        <f t="shared" si="3"/>
        <v>#REF!</v>
      </c>
      <c r="I5" s="93" t="e">
        <f t="shared" si="4"/>
        <v>#REF!</v>
      </c>
      <c r="J5" s="93" t="e">
        <f aca="true" t="shared" si="6" ref="J5:J19">K5*0.993</f>
        <v>#REF!</v>
      </c>
      <c r="K5" s="93" t="e">
        <f>#REF!*0.95</f>
        <v>#REF!</v>
      </c>
      <c r="L5" s="93" t="e">
        <f t="shared" si="5"/>
        <v>#REF!</v>
      </c>
      <c r="M5" s="134"/>
    </row>
    <row r="6" spans="1:13" s="79" customFormat="1" ht="18" customHeight="1">
      <c r="A6" s="89"/>
      <c r="B6" s="90"/>
      <c r="C6" s="91"/>
      <c r="D6" s="91" t="s">
        <v>12</v>
      </c>
      <c r="E6" s="93" t="e">
        <f t="shared" si="0"/>
        <v>#REF!</v>
      </c>
      <c r="F6" s="93" t="e">
        <f t="shared" si="1"/>
        <v>#REF!</v>
      </c>
      <c r="G6" s="93" t="e">
        <f t="shared" si="2"/>
        <v>#REF!</v>
      </c>
      <c r="H6" s="93" t="e">
        <f t="shared" si="3"/>
        <v>#REF!</v>
      </c>
      <c r="I6" s="93" t="e">
        <f t="shared" si="4"/>
        <v>#REF!</v>
      </c>
      <c r="J6" s="93" t="e">
        <f t="shared" si="6"/>
        <v>#REF!</v>
      </c>
      <c r="K6" s="93" t="e">
        <f>#REF!*0.95</f>
        <v>#REF!</v>
      </c>
      <c r="L6" s="93" t="e">
        <f t="shared" si="5"/>
        <v>#REF!</v>
      </c>
      <c r="M6" s="134"/>
    </row>
    <row r="7" spans="1:13" s="79" customFormat="1" ht="18" customHeight="1">
      <c r="A7" s="89"/>
      <c r="B7" s="90"/>
      <c r="C7" s="91"/>
      <c r="D7" s="91" t="s">
        <v>13</v>
      </c>
      <c r="E7" s="93" t="e">
        <f t="shared" si="0"/>
        <v>#REF!</v>
      </c>
      <c r="F7" s="93" t="e">
        <f t="shared" si="1"/>
        <v>#REF!</v>
      </c>
      <c r="G7" s="93" t="e">
        <f t="shared" si="2"/>
        <v>#REF!</v>
      </c>
      <c r="H7" s="93" t="e">
        <f t="shared" si="3"/>
        <v>#REF!</v>
      </c>
      <c r="I7" s="93" t="e">
        <f t="shared" si="4"/>
        <v>#REF!</v>
      </c>
      <c r="J7" s="93" t="e">
        <f t="shared" si="6"/>
        <v>#REF!</v>
      </c>
      <c r="K7" s="93" t="e">
        <f>#REF!*0.95</f>
        <v>#REF!</v>
      </c>
      <c r="L7" s="93" t="e">
        <f t="shared" si="5"/>
        <v>#REF!</v>
      </c>
      <c r="M7" s="134"/>
    </row>
    <row r="8" spans="1:13" s="79" customFormat="1" ht="18" customHeight="1">
      <c r="A8" s="89"/>
      <c r="B8" s="94" t="s">
        <v>14</v>
      </c>
      <c r="C8" s="95" t="s">
        <v>15</v>
      </c>
      <c r="D8" s="95"/>
      <c r="E8" s="93" t="e">
        <f t="shared" si="0"/>
        <v>#REF!</v>
      </c>
      <c r="F8" s="93" t="e">
        <f t="shared" si="1"/>
        <v>#REF!</v>
      </c>
      <c r="G8" s="93" t="e">
        <f t="shared" si="2"/>
        <v>#REF!</v>
      </c>
      <c r="H8" s="93" t="e">
        <f t="shared" si="3"/>
        <v>#REF!</v>
      </c>
      <c r="I8" s="93" t="e">
        <f t="shared" si="4"/>
        <v>#REF!</v>
      </c>
      <c r="J8" s="93" t="e">
        <f t="shared" si="6"/>
        <v>#REF!</v>
      </c>
      <c r="K8" s="93" t="e">
        <f>#REF!*0.95</f>
        <v>#REF!</v>
      </c>
      <c r="L8" s="93" t="e">
        <f t="shared" si="5"/>
        <v>#REF!</v>
      </c>
      <c r="M8" s="126" t="s">
        <v>16</v>
      </c>
    </row>
    <row r="9" spans="1:13" s="79" customFormat="1" ht="18" customHeight="1">
      <c r="A9" s="89"/>
      <c r="B9" s="94"/>
      <c r="C9" s="91" t="s">
        <v>17</v>
      </c>
      <c r="D9" s="91"/>
      <c r="E9" s="93" t="e">
        <f t="shared" si="0"/>
        <v>#REF!</v>
      </c>
      <c r="F9" s="93" t="e">
        <f t="shared" si="1"/>
        <v>#REF!</v>
      </c>
      <c r="G9" s="93" t="e">
        <f t="shared" si="2"/>
        <v>#REF!</v>
      </c>
      <c r="H9" s="93" t="e">
        <f t="shared" si="3"/>
        <v>#REF!</v>
      </c>
      <c r="I9" s="93" t="e">
        <f t="shared" si="4"/>
        <v>#REF!</v>
      </c>
      <c r="J9" s="93" t="e">
        <f t="shared" si="6"/>
        <v>#REF!</v>
      </c>
      <c r="K9" s="93" t="e">
        <f>#REF!*0.95</f>
        <v>#REF!</v>
      </c>
      <c r="L9" s="93" t="e">
        <f t="shared" si="5"/>
        <v>#REF!</v>
      </c>
      <c r="M9" s="127"/>
    </row>
    <row r="10" spans="1:13" s="79" customFormat="1" ht="18" customHeight="1">
      <c r="A10" s="89"/>
      <c r="B10" s="94"/>
      <c r="C10" s="97" t="s">
        <v>18</v>
      </c>
      <c r="D10" s="97"/>
      <c r="E10" s="93" t="e">
        <f t="shared" si="0"/>
        <v>#REF!</v>
      </c>
      <c r="F10" s="93" t="e">
        <f t="shared" si="1"/>
        <v>#REF!</v>
      </c>
      <c r="G10" s="93" t="e">
        <f t="shared" si="2"/>
        <v>#REF!</v>
      </c>
      <c r="H10" s="93" t="e">
        <f t="shared" si="3"/>
        <v>#REF!</v>
      </c>
      <c r="I10" s="93" t="e">
        <f t="shared" si="4"/>
        <v>#REF!</v>
      </c>
      <c r="J10" s="93" t="e">
        <f t="shared" si="6"/>
        <v>#REF!</v>
      </c>
      <c r="K10" s="93" t="e">
        <f>#REF!*0.95</f>
        <v>#REF!</v>
      </c>
      <c r="L10" s="93" t="e">
        <f t="shared" si="5"/>
        <v>#REF!</v>
      </c>
      <c r="M10" s="127"/>
    </row>
    <row r="11" spans="1:13" s="79" customFormat="1" ht="18" customHeight="1">
      <c r="A11" s="89"/>
      <c r="B11" s="90"/>
      <c r="C11" s="91" t="s">
        <v>19</v>
      </c>
      <c r="D11" s="91"/>
      <c r="E11" s="93" t="e">
        <f t="shared" si="0"/>
        <v>#REF!</v>
      </c>
      <c r="F11" s="93" t="e">
        <f t="shared" si="1"/>
        <v>#REF!</v>
      </c>
      <c r="G11" s="93" t="e">
        <f t="shared" si="2"/>
        <v>#REF!</v>
      </c>
      <c r="H11" s="93" t="e">
        <f t="shared" si="3"/>
        <v>#REF!</v>
      </c>
      <c r="I11" s="93" t="e">
        <f t="shared" si="4"/>
        <v>#REF!</v>
      </c>
      <c r="J11" s="93" t="e">
        <f t="shared" si="6"/>
        <v>#REF!</v>
      </c>
      <c r="K11" s="93" t="e">
        <f>#REF!*0.95</f>
        <v>#REF!</v>
      </c>
      <c r="L11" s="93" t="e">
        <f t="shared" si="5"/>
        <v>#REF!</v>
      </c>
      <c r="M11" s="128" t="s">
        <v>20</v>
      </c>
    </row>
    <row r="12" spans="1:13" s="79" customFormat="1" ht="18" customHeight="1">
      <c r="A12" s="89"/>
      <c r="B12" s="99" t="s">
        <v>21</v>
      </c>
      <c r="C12" s="95" t="s">
        <v>22</v>
      </c>
      <c r="D12" s="95" t="s">
        <v>23</v>
      </c>
      <c r="E12" s="93" t="e">
        <f t="shared" si="0"/>
        <v>#REF!</v>
      </c>
      <c r="F12" s="93" t="e">
        <f t="shared" si="1"/>
        <v>#REF!</v>
      </c>
      <c r="G12" s="93" t="e">
        <f t="shared" si="2"/>
        <v>#REF!</v>
      </c>
      <c r="H12" s="93" t="e">
        <f t="shared" si="3"/>
        <v>#REF!</v>
      </c>
      <c r="I12" s="93" t="e">
        <f t="shared" si="4"/>
        <v>#REF!</v>
      </c>
      <c r="J12" s="93" t="e">
        <f t="shared" si="6"/>
        <v>#REF!</v>
      </c>
      <c r="K12" s="93" t="e">
        <f>#REF!*0.95</f>
        <v>#REF!</v>
      </c>
      <c r="L12" s="93" t="e">
        <f t="shared" si="5"/>
        <v>#REF!</v>
      </c>
      <c r="M12" s="129" t="s">
        <v>24</v>
      </c>
    </row>
    <row r="13" spans="1:13" s="79" customFormat="1" ht="18" customHeight="1">
      <c r="A13" s="89"/>
      <c r="B13" s="99"/>
      <c r="C13" s="91"/>
      <c r="D13" s="91" t="s">
        <v>25</v>
      </c>
      <c r="E13" s="93" t="e">
        <f t="shared" si="0"/>
        <v>#REF!</v>
      </c>
      <c r="F13" s="93" t="e">
        <f t="shared" si="1"/>
        <v>#REF!</v>
      </c>
      <c r="G13" s="93" t="e">
        <f t="shared" si="2"/>
        <v>#REF!</v>
      </c>
      <c r="H13" s="93" t="e">
        <f t="shared" si="3"/>
        <v>#REF!</v>
      </c>
      <c r="I13" s="93" t="e">
        <f t="shared" si="4"/>
        <v>#REF!</v>
      </c>
      <c r="J13" s="93" t="e">
        <f t="shared" si="6"/>
        <v>#REF!</v>
      </c>
      <c r="K13" s="93" t="e">
        <f>#REF!*0.95</f>
        <v>#REF!</v>
      </c>
      <c r="L13" s="93" t="e">
        <f t="shared" si="5"/>
        <v>#REF!</v>
      </c>
      <c r="M13" s="130"/>
    </row>
    <row r="14" spans="1:13" s="79" customFormat="1" ht="18" customHeight="1">
      <c r="A14" s="89"/>
      <c r="B14" s="99"/>
      <c r="C14" s="91" t="s">
        <v>26</v>
      </c>
      <c r="D14" s="91"/>
      <c r="E14" s="93" t="e">
        <f t="shared" si="0"/>
        <v>#REF!</v>
      </c>
      <c r="F14" s="93" t="e">
        <f t="shared" si="1"/>
        <v>#REF!</v>
      </c>
      <c r="G14" s="93" t="e">
        <f t="shared" si="2"/>
        <v>#REF!</v>
      </c>
      <c r="H14" s="93" t="e">
        <f t="shared" si="3"/>
        <v>#REF!</v>
      </c>
      <c r="I14" s="93" t="e">
        <f t="shared" si="4"/>
        <v>#REF!</v>
      </c>
      <c r="J14" s="93" t="e">
        <f t="shared" si="6"/>
        <v>#REF!</v>
      </c>
      <c r="K14" s="93" t="e">
        <f>#REF!*0.95</f>
        <v>#REF!</v>
      </c>
      <c r="L14" s="93" t="e">
        <f t="shared" si="5"/>
        <v>#REF!</v>
      </c>
      <c r="M14" s="130"/>
    </row>
    <row r="15" spans="1:13" s="79" customFormat="1" ht="18" customHeight="1">
      <c r="A15" s="89"/>
      <c r="B15" s="99"/>
      <c r="C15" s="91" t="s">
        <v>27</v>
      </c>
      <c r="D15" s="91"/>
      <c r="E15" s="93" t="e">
        <f t="shared" si="0"/>
        <v>#REF!</v>
      </c>
      <c r="F15" s="93" t="e">
        <f t="shared" si="1"/>
        <v>#REF!</v>
      </c>
      <c r="G15" s="93" t="e">
        <f t="shared" si="2"/>
        <v>#REF!</v>
      </c>
      <c r="H15" s="93" t="e">
        <f t="shared" si="3"/>
        <v>#REF!</v>
      </c>
      <c r="I15" s="93" t="e">
        <f t="shared" si="4"/>
        <v>#REF!</v>
      </c>
      <c r="J15" s="93" t="e">
        <f t="shared" si="6"/>
        <v>#REF!</v>
      </c>
      <c r="K15" s="93" t="e">
        <f>#REF!*0.95</f>
        <v>#REF!</v>
      </c>
      <c r="L15" s="93" t="e">
        <f t="shared" si="5"/>
        <v>#REF!</v>
      </c>
      <c r="M15" s="130"/>
    </row>
    <row r="16" spans="1:13" s="79" customFormat="1" ht="18" customHeight="1">
      <c r="A16" s="89"/>
      <c r="B16" s="99"/>
      <c r="C16" s="91" t="s">
        <v>28</v>
      </c>
      <c r="D16" s="91" t="s">
        <v>29</v>
      </c>
      <c r="E16" s="93" t="e">
        <f t="shared" si="0"/>
        <v>#REF!</v>
      </c>
      <c r="F16" s="93" t="e">
        <f t="shared" si="1"/>
        <v>#REF!</v>
      </c>
      <c r="G16" s="93" t="e">
        <f t="shared" si="2"/>
        <v>#REF!</v>
      </c>
      <c r="H16" s="93" t="e">
        <f t="shared" si="3"/>
        <v>#REF!</v>
      </c>
      <c r="I16" s="93" t="e">
        <f t="shared" si="4"/>
        <v>#REF!</v>
      </c>
      <c r="J16" s="93" t="e">
        <f t="shared" si="6"/>
        <v>#REF!</v>
      </c>
      <c r="K16" s="93" t="e">
        <f>#REF!*0.95</f>
        <v>#REF!</v>
      </c>
      <c r="L16" s="93" t="e">
        <f t="shared" si="5"/>
        <v>#REF!</v>
      </c>
      <c r="M16" s="130"/>
    </row>
    <row r="17" spans="1:13" s="79" customFormat="1" ht="18" customHeight="1">
      <c r="A17" s="89"/>
      <c r="B17" s="99"/>
      <c r="C17" s="91"/>
      <c r="D17" s="91" t="s">
        <v>30</v>
      </c>
      <c r="E17" s="140" t="e">
        <f t="shared" si="0"/>
        <v>#REF!</v>
      </c>
      <c r="F17" s="140" t="e">
        <f t="shared" si="1"/>
        <v>#REF!</v>
      </c>
      <c r="G17" s="140" t="e">
        <f t="shared" si="2"/>
        <v>#REF!</v>
      </c>
      <c r="H17" s="140" t="e">
        <f t="shared" si="3"/>
        <v>#REF!</v>
      </c>
      <c r="I17" s="140" t="e">
        <f t="shared" si="4"/>
        <v>#REF!</v>
      </c>
      <c r="J17" s="140" t="e">
        <f t="shared" si="6"/>
        <v>#REF!</v>
      </c>
      <c r="K17" s="140" t="e">
        <f>#REF!*0.95</f>
        <v>#REF!</v>
      </c>
      <c r="L17" s="140" t="e">
        <f t="shared" si="5"/>
        <v>#REF!</v>
      </c>
      <c r="M17" s="130"/>
    </row>
    <row r="18" spans="1:13" s="79" customFormat="1" ht="18" customHeight="1">
      <c r="A18" s="89"/>
      <c r="B18" s="99"/>
      <c r="C18" s="91"/>
      <c r="D18" s="91" t="s">
        <v>31</v>
      </c>
      <c r="E18" s="140" t="e">
        <f t="shared" si="0"/>
        <v>#REF!</v>
      </c>
      <c r="F18" s="140" t="e">
        <f t="shared" si="1"/>
        <v>#REF!</v>
      </c>
      <c r="G18" s="140" t="e">
        <f t="shared" si="2"/>
        <v>#REF!</v>
      </c>
      <c r="H18" s="140" t="e">
        <f t="shared" si="3"/>
        <v>#REF!</v>
      </c>
      <c r="I18" s="140" t="e">
        <f t="shared" si="4"/>
        <v>#REF!</v>
      </c>
      <c r="J18" s="140" t="e">
        <f t="shared" si="6"/>
        <v>#REF!</v>
      </c>
      <c r="K18" s="140" t="e">
        <f>#REF!*0.95</f>
        <v>#REF!</v>
      </c>
      <c r="L18" s="140" t="e">
        <f t="shared" si="5"/>
        <v>#REF!</v>
      </c>
      <c r="M18" s="130"/>
    </row>
    <row r="19" spans="1:13" s="79" customFormat="1" ht="18" customHeight="1">
      <c r="A19" s="89"/>
      <c r="B19" s="99"/>
      <c r="C19" s="91"/>
      <c r="D19" s="91" t="s">
        <v>32</v>
      </c>
      <c r="E19" s="141" t="e">
        <f t="shared" si="0"/>
        <v>#REF!</v>
      </c>
      <c r="F19" s="141" t="e">
        <f t="shared" si="1"/>
        <v>#REF!</v>
      </c>
      <c r="G19" s="141" t="e">
        <f t="shared" si="2"/>
        <v>#REF!</v>
      </c>
      <c r="H19" s="141" t="e">
        <f t="shared" si="3"/>
        <v>#REF!</v>
      </c>
      <c r="I19" s="141" t="e">
        <f t="shared" si="4"/>
        <v>#REF!</v>
      </c>
      <c r="J19" s="141" t="e">
        <f t="shared" si="6"/>
        <v>#REF!</v>
      </c>
      <c r="K19" s="141" t="e">
        <f>#REF!*0.95</f>
        <v>#REF!</v>
      </c>
      <c r="L19" s="141" t="e">
        <f t="shared" si="5"/>
        <v>#REF!</v>
      </c>
      <c r="M19" s="130"/>
    </row>
    <row r="20" spans="1:13" s="79" customFormat="1" ht="18" customHeight="1">
      <c r="A20" s="89"/>
      <c r="B20" s="99"/>
      <c r="C20" s="91"/>
      <c r="D20" s="104" t="s">
        <v>33</v>
      </c>
      <c r="E20" s="140" t="e">
        <f aca="true" t="shared" si="7" ref="E20:E38">K20*0.888</f>
        <v>#REF!</v>
      </c>
      <c r="F20" s="140" t="e">
        <f aca="true" t="shared" si="8" ref="F20:F38">K20*0.895</f>
        <v>#REF!</v>
      </c>
      <c r="G20" s="140" t="e">
        <f aca="true" t="shared" si="9" ref="G20:G38">K20*0.942</f>
        <v>#REF!</v>
      </c>
      <c r="H20" s="140" t="e">
        <f aca="true" t="shared" si="10" ref="H20:H38">K20*0.977</f>
        <v>#REF!</v>
      </c>
      <c r="I20" s="140" t="e">
        <f aca="true" t="shared" si="11" ref="I20:I38">K20*0.96</f>
        <v>#REF!</v>
      </c>
      <c r="J20" s="140" t="e">
        <f aca="true" t="shared" si="12" ref="J20:J27">K20*0.993</f>
        <v>#REF!</v>
      </c>
      <c r="K20" s="140" t="e">
        <f>#REF!*0.95</f>
        <v>#REF!</v>
      </c>
      <c r="L20" s="140" t="e">
        <f aca="true" t="shared" si="13" ref="L20:L38">K20*0.981</f>
        <v>#REF!</v>
      </c>
      <c r="M20" s="130"/>
    </row>
    <row r="21" spans="1:13" s="79" customFormat="1" ht="18" customHeight="1">
      <c r="A21" s="89"/>
      <c r="B21" s="99"/>
      <c r="C21" s="91"/>
      <c r="D21" s="104" t="s">
        <v>34</v>
      </c>
      <c r="E21" s="93" t="e">
        <f t="shared" si="7"/>
        <v>#REF!</v>
      </c>
      <c r="F21" s="93" t="e">
        <f t="shared" si="8"/>
        <v>#REF!</v>
      </c>
      <c r="G21" s="93" t="e">
        <f t="shared" si="9"/>
        <v>#REF!</v>
      </c>
      <c r="H21" s="93" t="e">
        <f t="shared" si="10"/>
        <v>#REF!</v>
      </c>
      <c r="I21" s="93" t="e">
        <f t="shared" si="11"/>
        <v>#REF!</v>
      </c>
      <c r="J21" s="93" t="e">
        <f t="shared" si="12"/>
        <v>#REF!</v>
      </c>
      <c r="K21" s="93" t="e">
        <f>#REF!*0.95</f>
        <v>#REF!</v>
      </c>
      <c r="L21" s="93" t="e">
        <f t="shared" si="13"/>
        <v>#REF!</v>
      </c>
      <c r="M21" s="130"/>
    </row>
    <row r="22" spans="1:13" s="79" customFormat="1" ht="18" customHeight="1">
      <c r="A22" s="89"/>
      <c r="B22" s="99"/>
      <c r="C22" s="91" t="s">
        <v>35</v>
      </c>
      <c r="D22" s="91" t="s">
        <v>29</v>
      </c>
      <c r="E22" s="93" t="e">
        <f t="shared" si="7"/>
        <v>#REF!</v>
      </c>
      <c r="F22" s="93" t="e">
        <f t="shared" si="8"/>
        <v>#REF!</v>
      </c>
      <c r="G22" s="93" t="e">
        <f t="shared" si="9"/>
        <v>#REF!</v>
      </c>
      <c r="H22" s="93" t="e">
        <f t="shared" si="10"/>
        <v>#REF!</v>
      </c>
      <c r="I22" s="93" t="e">
        <f t="shared" si="11"/>
        <v>#REF!</v>
      </c>
      <c r="J22" s="93" t="e">
        <f t="shared" si="12"/>
        <v>#REF!</v>
      </c>
      <c r="K22" s="93" t="e">
        <f>#REF!*0.95</f>
        <v>#REF!</v>
      </c>
      <c r="L22" s="93" t="e">
        <f t="shared" si="13"/>
        <v>#REF!</v>
      </c>
      <c r="M22" s="126" t="s">
        <v>36</v>
      </c>
    </row>
    <row r="23" spans="1:13" s="79" customFormat="1" ht="18" customHeight="1">
      <c r="A23" s="89"/>
      <c r="B23" s="99"/>
      <c r="C23" s="91"/>
      <c r="D23" s="91" t="s">
        <v>37</v>
      </c>
      <c r="E23" s="140" t="e">
        <f t="shared" si="7"/>
        <v>#REF!</v>
      </c>
      <c r="F23" s="140" t="e">
        <f t="shared" si="8"/>
        <v>#REF!</v>
      </c>
      <c r="G23" s="140" t="e">
        <f t="shared" si="9"/>
        <v>#REF!</v>
      </c>
      <c r="H23" s="140" t="e">
        <f t="shared" si="10"/>
        <v>#REF!</v>
      </c>
      <c r="I23" s="140" t="e">
        <f t="shared" si="11"/>
        <v>#REF!</v>
      </c>
      <c r="J23" s="140" t="e">
        <f t="shared" si="12"/>
        <v>#REF!</v>
      </c>
      <c r="K23" s="140" t="e">
        <f>#REF!*0.95</f>
        <v>#REF!</v>
      </c>
      <c r="L23" s="140" t="e">
        <f t="shared" si="13"/>
        <v>#REF!</v>
      </c>
      <c r="M23" s="134"/>
    </row>
    <row r="24" spans="1:13" s="79" customFormat="1" ht="18" customHeight="1">
      <c r="A24" s="89"/>
      <c r="B24" s="99"/>
      <c r="C24" s="91"/>
      <c r="D24" s="91" t="s">
        <v>38</v>
      </c>
      <c r="E24" s="140" t="e">
        <f t="shared" si="7"/>
        <v>#REF!</v>
      </c>
      <c r="F24" s="140" t="e">
        <f t="shared" si="8"/>
        <v>#REF!</v>
      </c>
      <c r="G24" s="140" t="e">
        <f t="shared" si="9"/>
        <v>#REF!</v>
      </c>
      <c r="H24" s="140" t="e">
        <f t="shared" si="10"/>
        <v>#REF!</v>
      </c>
      <c r="I24" s="140" t="e">
        <f t="shared" si="11"/>
        <v>#REF!</v>
      </c>
      <c r="J24" s="140" t="e">
        <f t="shared" si="12"/>
        <v>#REF!</v>
      </c>
      <c r="K24" s="140" t="e">
        <f>#REF!*0.95</f>
        <v>#REF!</v>
      </c>
      <c r="L24" s="140" t="e">
        <f t="shared" si="13"/>
        <v>#REF!</v>
      </c>
      <c r="M24" s="134"/>
    </row>
    <row r="25" spans="1:13" s="79" customFormat="1" ht="18" customHeight="1">
      <c r="A25" s="89"/>
      <c r="B25" s="99"/>
      <c r="C25" s="91"/>
      <c r="D25" s="118" t="s">
        <v>39</v>
      </c>
      <c r="E25" s="140" t="e">
        <f t="shared" si="7"/>
        <v>#REF!</v>
      </c>
      <c r="F25" s="140" t="e">
        <f t="shared" si="8"/>
        <v>#REF!</v>
      </c>
      <c r="G25" s="140" t="e">
        <f t="shared" si="9"/>
        <v>#REF!</v>
      </c>
      <c r="H25" s="140" t="e">
        <f t="shared" si="10"/>
        <v>#REF!</v>
      </c>
      <c r="I25" s="140" t="e">
        <f t="shared" si="11"/>
        <v>#REF!</v>
      </c>
      <c r="J25" s="140" t="e">
        <f t="shared" si="12"/>
        <v>#REF!</v>
      </c>
      <c r="K25" s="140" t="e">
        <f>#REF!*0.95</f>
        <v>#REF!</v>
      </c>
      <c r="L25" s="140" t="e">
        <f t="shared" si="13"/>
        <v>#REF!</v>
      </c>
      <c r="M25" s="134"/>
    </row>
    <row r="26" spans="1:13" s="79" customFormat="1" ht="18" customHeight="1">
      <c r="A26" s="89"/>
      <c r="B26" s="99"/>
      <c r="C26" s="91"/>
      <c r="D26" s="104" t="s">
        <v>34</v>
      </c>
      <c r="E26" s="93" t="e">
        <f t="shared" si="7"/>
        <v>#REF!</v>
      </c>
      <c r="F26" s="93" t="e">
        <f t="shared" si="8"/>
        <v>#REF!</v>
      </c>
      <c r="G26" s="93" t="e">
        <f t="shared" si="9"/>
        <v>#REF!</v>
      </c>
      <c r="H26" s="93" t="e">
        <f t="shared" si="10"/>
        <v>#REF!</v>
      </c>
      <c r="I26" s="93" t="e">
        <f t="shared" si="11"/>
        <v>#REF!</v>
      </c>
      <c r="J26" s="93" t="e">
        <f t="shared" si="12"/>
        <v>#REF!</v>
      </c>
      <c r="K26" s="93" t="e">
        <f>#REF!*0.95</f>
        <v>#REF!</v>
      </c>
      <c r="L26" s="93" t="e">
        <f t="shared" si="13"/>
        <v>#REF!</v>
      </c>
      <c r="M26" s="134"/>
    </row>
    <row r="27" spans="1:13" s="79" customFormat="1" ht="63.75" customHeight="1">
      <c r="A27" s="89"/>
      <c r="B27" s="94" t="s">
        <v>40</v>
      </c>
      <c r="C27" s="110" t="s">
        <v>41</v>
      </c>
      <c r="D27" s="142"/>
      <c r="E27" s="93">
        <f t="shared" si="7"/>
        <v>710.4</v>
      </c>
      <c r="F27" s="93">
        <f t="shared" si="8"/>
        <v>716</v>
      </c>
      <c r="G27" s="93">
        <f t="shared" si="9"/>
        <v>753.5999999999999</v>
      </c>
      <c r="H27" s="93">
        <f t="shared" si="10"/>
        <v>781.6</v>
      </c>
      <c r="I27" s="93">
        <f t="shared" si="11"/>
        <v>768</v>
      </c>
      <c r="J27" s="93">
        <f t="shared" si="12"/>
        <v>794.4</v>
      </c>
      <c r="K27" s="144">
        <v>800</v>
      </c>
      <c r="L27" s="93">
        <f t="shared" si="13"/>
        <v>784.8</v>
      </c>
      <c r="M27" s="145" t="s">
        <v>42</v>
      </c>
    </row>
    <row r="28" spans="1:13" s="79" customFormat="1" ht="18" customHeight="1">
      <c r="A28" s="89"/>
      <c r="B28" s="94"/>
      <c r="C28" s="97" t="s">
        <v>43</v>
      </c>
      <c r="D28" s="92" t="s">
        <v>44</v>
      </c>
      <c r="E28" s="93" t="e">
        <f t="shared" si="7"/>
        <v>#REF!</v>
      </c>
      <c r="F28" s="93" t="e">
        <f t="shared" si="8"/>
        <v>#REF!</v>
      </c>
      <c r="G28" s="93" t="e">
        <f t="shared" si="9"/>
        <v>#REF!</v>
      </c>
      <c r="H28" s="93" t="e">
        <f t="shared" si="10"/>
        <v>#REF!</v>
      </c>
      <c r="I28" s="93" t="e">
        <f t="shared" si="11"/>
        <v>#REF!</v>
      </c>
      <c r="J28" s="93" t="e">
        <f aca="true" t="shared" si="14" ref="J28:J38">K28*0.993</f>
        <v>#REF!</v>
      </c>
      <c r="K28" s="93" t="e">
        <f>#REF!*0.95</f>
        <v>#REF!</v>
      </c>
      <c r="L28" s="93" t="e">
        <f t="shared" si="13"/>
        <v>#REF!</v>
      </c>
      <c r="M28" s="134" t="s">
        <v>45</v>
      </c>
    </row>
    <row r="29" spans="1:13" s="79" customFormat="1" ht="18" customHeight="1">
      <c r="A29" s="89"/>
      <c r="B29" s="107"/>
      <c r="C29" s="106"/>
      <c r="D29" s="97" t="s">
        <v>46</v>
      </c>
      <c r="E29" s="93" t="e">
        <f t="shared" si="7"/>
        <v>#REF!</v>
      </c>
      <c r="F29" s="93" t="e">
        <f t="shared" si="8"/>
        <v>#REF!</v>
      </c>
      <c r="G29" s="93" t="e">
        <f t="shared" si="9"/>
        <v>#REF!</v>
      </c>
      <c r="H29" s="93" t="e">
        <f t="shared" si="10"/>
        <v>#REF!</v>
      </c>
      <c r="I29" s="93" t="e">
        <f t="shared" si="11"/>
        <v>#REF!</v>
      </c>
      <c r="J29" s="93" t="e">
        <f t="shared" si="14"/>
        <v>#REF!</v>
      </c>
      <c r="K29" s="93" t="e">
        <f>#REF!*0.95</f>
        <v>#REF!</v>
      </c>
      <c r="L29" s="93" t="e">
        <f t="shared" si="13"/>
        <v>#REF!</v>
      </c>
      <c r="M29" s="135"/>
    </row>
    <row r="30" spans="1:13" s="79" customFormat="1" ht="21.75" customHeight="1">
      <c r="A30" s="108"/>
      <c r="B30" s="109" t="s">
        <v>47</v>
      </c>
      <c r="C30" s="109"/>
      <c r="D30" s="109"/>
      <c r="E30" s="93" t="e">
        <f t="shared" si="7"/>
        <v>#REF!</v>
      </c>
      <c r="F30" s="93" t="e">
        <f t="shared" si="8"/>
        <v>#REF!</v>
      </c>
      <c r="G30" s="93" t="e">
        <f t="shared" si="9"/>
        <v>#REF!</v>
      </c>
      <c r="H30" s="93" t="e">
        <f t="shared" si="10"/>
        <v>#REF!</v>
      </c>
      <c r="I30" s="93" t="e">
        <f t="shared" si="11"/>
        <v>#REF!</v>
      </c>
      <c r="J30" s="93" t="e">
        <f t="shared" si="14"/>
        <v>#REF!</v>
      </c>
      <c r="K30" s="93" t="e">
        <f>#REF!*0.95</f>
        <v>#REF!</v>
      </c>
      <c r="L30" s="93" t="e">
        <f t="shared" si="13"/>
        <v>#REF!</v>
      </c>
      <c r="M30" s="134" t="s">
        <v>48</v>
      </c>
    </row>
    <row r="31" spans="1:13" s="79" customFormat="1" ht="18.75" customHeight="1">
      <c r="A31" s="89" t="s">
        <v>49</v>
      </c>
      <c r="B31" s="111" t="s">
        <v>50</v>
      </c>
      <c r="C31" s="112" t="s">
        <v>51</v>
      </c>
      <c r="D31" s="114" t="s">
        <v>52</v>
      </c>
      <c r="E31" s="93" t="e">
        <f t="shared" si="7"/>
        <v>#REF!</v>
      </c>
      <c r="F31" s="93" t="e">
        <f t="shared" si="8"/>
        <v>#REF!</v>
      </c>
      <c r="G31" s="93" t="e">
        <f t="shared" si="9"/>
        <v>#REF!</v>
      </c>
      <c r="H31" s="93" t="e">
        <f t="shared" si="10"/>
        <v>#REF!</v>
      </c>
      <c r="I31" s="93" t="e">
        <f t="shared" si="11"/>
        <v>#REF!</v>
      </c>
      <c r="J31" s="93" t="e">
        <f t="shared" si="14"/>
        <v>#REF!</v>
      </c>
      <c r="K31" s="93" t="e">
        <f>#REF!*0.95</f>
        <v>#REF!</v>
      </c>
      <c r="L31" s="93" t="e">
        <f t="shared" si="13"/>
        <v>#REF!</v>
      </c>
      <c r="M31" s="129" t="s">
        <v>53</v>
      </c>
    </row>
    <row r="32" spans="1:13" s="79" customFormat="1" ht="18.75" customHeight="1">
      <c r="A32" s="89"/>
      <c r="B32" s="111"/>
      <c r="C32" s="114"/>
      <c r="D32" s="114" t="s">
        <v>54</v>
      </c>
      <c r="E32" s="93" t="e">
        <f t="shared" si="7"/>
        <v>#REF!</v>
      </c>
      <c r="F32" s="93" t="e">
        <f t="shared" si="8"/>
        <v>#REF!</v>
      </c>
      <c r="G32" s="93" t="e">
        <f t="shared" si="9"/>
        <v>#REF!</v>
      </c>
      <c r="H32" s="93" t="e">
        <f t="shared" si="10"/>
        <v>#REF!</v>
      </c>
      <c r="I32" s="93" t="e">
        <f t="shared" si="11"/>
        <v>#REF!</v>
      </c>
      <c r="J32" s="93" t="e">
        <f t="shared" si="14"/>
        <v>#REF!</v>
      </c>
      <c r="K32" s="93" t="e">
        <f>#REF!*0.95</f>
        <v>#REF!</v>
      </c>
      <c r="L32" s="93" t="e">
        <f t="shared" si="13"/>
        <v>#REF!</v>
      </c>
      <c r="M32" s="130"/>
    </row>
    <row r="33" spans="1:13" s="79" customFormat="1" ht="18.75" customHeight="1">
      <c r="A33" s="89"/>
      <c r="B33" s="90"/>
      <c r="C33" s="115" t="s">
        <v>55</v>
      </c>
      <c r="D33" s="115"/>
      <c r="E33" s="93" t="e">
        <f t="shared" si="7"/>
        <v>#REF!</v>
      </c>
      <c r="F33" s="93" t="e">
        <f t="shared" si="8"/>
        <v>#REF!</v>
      </c>
      <c r="G33" s="93" t="e">
        <f t="shared" si="9"/>
        <v>#REF!</v>
      </c>
      <c r="H33" s="93" t="e">
        <f t="shared" si="10"/>
        <v>#REF!</v>
      </c>
      <c r="I33" s="93" t="e">
        <f t="shared" si="11"/>
        <v>#REF!</v>
      </c>
      <c r="J33" s="93" t="e">
        <f t="shared" si="14"/>
        <v>#REF!</v>
      </c>
      <c r="K33" s="93" t="e">
        <f>#REF!*0.95</f>
        <v>#REF!</v>
      </c>
      <c r="L33" s="93" t="e">
        <f t="shared" si="13"/>
        <v>#REF!</v>
      </c>
      <c r="M33" s="130"/>
    </row>
    <row r="34" spans="1:13" s="79" customFormat="1" ht="18.75" customHeight="1">
      <c r="A34" s="89"/>
      <c r="B34" s="90"/>
      <c r="C34" s="104" t="s">
        <v>56</v>
      </c>
      <c r="D34" s="104"/>
      <c r="E34" s="93" t="e">
        <f t="shared" si="7"/>
        <v>#REF!</v>
      </c>
      <c r="F34" s="93" t="e">
        <f t="shared" si="8"/>
        <v>#REF!</v>
      </c>
      <c r="G34" s="93" t="e">
        <f t="shared" si="9"/>
        <v>#REF!</v>
      </c>
      <c r="H34" s="93" t="e">
        <f t="shared" si="10"/>
        <v>#REF!</v>
      </c>
      <c r="I34" s="93" t="e">
        <f t="shared" si="11"/>
        <v>#REF!</v>
      </c>
      <c r="J34" s="93" t="e">
        <f t="shared" si="14"/>
        <v>#REF!</v>
      </c>
      <c r="K34" s="93" t="e">
        <f>#REF!*0.95</f>
        <v>#REF!</v>
      </c>
      <c r="L34" s="93" t="e">
        <f t="shared" si="13"/>
        <v>#REF!</v>
      </c>
      <c r="M34" s="131"/>
    </row>
    <row r="35" spans="1:13" s="79" customFormat="1" ht="27" customHeight="1">
      <c r="A35" s="89"/>
      <c r="B35" s="90"/>
      <c r="C35" s="143" t="s">
        <v>57</v>
      </c>
      <c r="D35" s="102"/>
      <c r="E35" s="93">
        <f t="shared" si="7"/>
        <v>79.92</v>
      </c>
      <c r="F35" s="93">
        <f t="shared" si="8"/>
        <v>80.55</v>
      </c>
      <c r="G35" s="93">
        <f t="shared" si="9"/>
        <v>84.78</v>
      </c>
      <c r="H35" s="93">
        <f t="shared" si="10"/>
        <v>87.92999999999999</v>
      </c>
      <c r="I35" s="93">
        <f t="shared" si="11"/>
        <v>86.39999999999999</v>
      </c>
      <c r="J35" s="93">
        <f t="shared" si="14"/>
        <v>89.37</v>
      </c>
      <c r="K35" s="141">
        <v>90</v>
      </c>
      <c r="L35" s="93">
        <f t="shared" si="13"/>
        <v>88.28999999999999</v>
      </c>
      <c r="M35" s="137" t="s">
        <v>58</v>
      </c>
    </row>
    <row r="36" spans="1:13" s="79" customFormat="1" ht="19.5" customHeight="1">
      <c r="A36" s="89"/>
      <c r="B36" s="100" t="s">
        <v>59</v>
      </c>
      <c r="C36" s="109" t="s">
        <v>60</v>
      </c>
      <c r="D36" s="91" t="s">
        <v>61</v>
      </c>
      <c r="E36" s="93" t="e">
        <f t="shared" si="7"/>
        <v>#REF!</v>
      </c>
      <c r="F36" s="93" t="e">
        <f t="shared" si="8"/>
        <v>#REF!</v>
      </c>
      <c r="G36" s="93" t="e">
        <f t="shared" si="9"/>
        <v>#REF!</v>
      </c>
      <c r="H36" s="93" t="e">
        <f t="shared" si="10"/>
        <v>#REF!</v>
      </c>
      <c r="I36" s="93" t="e">
        <f t="shared" si="11"/>
        <v>#REF!</v>
      </c>
      <c r="J36" s="93" t="e">
        <f t="shared" si="14"/>
        <v>#REF!</v>
      </c>
      <c r="K36" s="93" t="e">
        <f>#REF!*0.95</f>
        <v>#REF!</v>
      </c>
      <c r="L36" s="93" t="e">
        <f t="shared" si="13"/>
        <v>#REF!</v>
      </c>
      <c r="M36" s="138" t="s">
        <v>62</v>
      </c>
    </row>
    <row r="37" spans="1:13" s="79" customFormat="1" ht="19.5" customHeight="1">
      <c r="A37" s="89"/>
      <c r="B37" s="100"/>
      <c r="C37" s="91"/>
      <c r="D37" s="91" t="s">
        <v>63</v>
      </c>
      <c r="E37" s="93" t="e">
        <f t="shared" si="7"/>
        <v>#REF!</v>
      </c>
      <c r="F37" s="93" t="e">
        <f t="shared" si="8"/>
        <v>#REF!</v>
      </c>
      <c r="G37" s="93" t="e">
        <f t="shared" si="9"/>
        <v>#REF!</v>
      </c>
      <c r="H37" s="93" t="e">
        <f t="shared" si="10"/>
        <v>#REF!</v>
      </c>
      <c r="I37" s="93" t="e">
        <f t="shared" si="11"/>
        <v>#REF!</v>
      </c>
      <c r="J37" s="93" t="e">
        <f t="shared" si="14"/>
        <v>#REF!</v>
      </c>
      <c r="K37" s="93" t="e">
        <f>#REF!*0.95</f>
        <v>#REF!</v>
      </c>
      <c r="L37" s="93" t="e">
        <f t="shared" si="13"/>
        <v>#REF!</v>
      </c>
      <c r="M37" s="138"/>
    </row>
    <row r="38" spans="1:13" s="79" customFormat="1" ht="19.5" customHeight="1">
      <c r="A38" s="89"/>
      <c r="B38" s="100"/>
      <c r="C38" s="109" t="s">
        <v>64</v>
      </c>
      <c r="D38" s="109"/>
      <c r="E38" s="93" t="e">
        <f t="shared" si="7"/>
        <v>#REF!</v>
      </c>
      <c r="F38" s="93" t="e">
        <f t="shared" si="8"/>
        <v>#REF!</v>
      </c>
      <c r="G38" s="93" t="e">
        <f t="shared" si="9"/>
        <v>#REF!</v>
      </c>
      <c r="H38" s="93" t="e">
        <f t="shared" si="10"/>
        <v>#REF!</v>
      </c>
      <c r="I38" s="93" t="e">
        <f t="shared" si="11"/>
        <v>#REF!</v>
      </c>
      <c r="J38" s="93" t="e">
        <f t="shared" si="14"/>
        <v>#REF!</v>
      </c>
      <c r="K38" s="93" t="e">
        <f>#REF!*0.95</f>
        <v>#REF!</v>
      </c>
      <c r="L38" s="93" t="e">
        <f t="shared" si="13"/>
        <v>#REF!</v>
      </c>
      <c r="M38" s="138" t="s">
        <v>65</v>
      </c>
    </row>
    <row r="41" spans="5:11" ht="20.25">
      <c r="E41" s="122"/>
      <c r="F41" s="122"/>
      <c r="G41" s="122"/>
      <c r="H41" s="122"/>
      <c r="I41" s="122"/>
      <c r="J41" s="122"/>
      <c r="K41" s="122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2" top="0.28" bottom="0.2" header="0.08" footer="0.12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75390625" style="80" customWidth="1"/>
    <col min="2" max="2" width="4.625" style="81" customWidth="1"/>
    <col min="3" max="3" width="6.25390625" style="81" customWidth="1"/>
    <col min="4" max="4" width="17.00390625" style="81" customWidth="1"/>
    <col min="5" max="12" width="9.00390625" style="80" customWidth="1"/>
    <col min="13" max="13" width="53.125" style="80" customWidth="1"/>
    <col min="14" max="217" width="9.00390625" style="80" customWidth="1"/>
  </cols>
  <sheetData>
    <row r="1" spans="1:224" s="77" customFormat="1" ht="30" customHeight="1">
      <c r="A1" s="82" t="s">
        <v>66</v>
      </c>
      <c r="B1" s="82"/>
      <c r="C1" s="83" t="s">
        <v>67</v>
      </c>
      <c r="D1" s="83"/>
      <c r="E1" s="83"/>
      <c r="F1" s="83"/>
      <c r="G1" s="83"/>
      <c r="H1" s="83"/>
      <c r="I1" s="83"/>
      <c r="J1" s="83"/>
      <c r="K1" s="83"/>
      <c r="L1" s="83"/>
      <c r="M1" s="83"/>
      <c r="HJ1"/>
      <c r="HK1"/>
      <c r="HL1"/>
      <c r="HM1"/>
      <c r="HN1"/>
      <c r="HO1"/>
      <c r="HP1"/>
    </row>
    <row r="2" spans="1:13" s="78" customFormat="1" ht="15.75" customHeight="1">
      <c r="A2" s="84" t="s">
        <v>2</v>
      </c>
      <c r="B2" s="85" t="s">
        <v>3</v>
      </c>
      <c r="C2" s="84"/>
      <c r="D2" s="84"/>
      <c r="E2" s="86" t="s">
        <v>4</v>
      </c>
      <c r="F2" s="86"/>
      <c r="G2" s="87"/>
      <c r="H2" s="87"/>
      <c r="I2" s="87"/>
      <c r="J2" s="87"/>
      <c r="K2" s="87"/>
      <c r="L2" s="87"/>
      <c r="M2" s="86" t="s">
        <v>5</v>
      </c>
    </row>
    <row r="3" spans="1:13" s="78" customFormat="1" ht="16.5" customHeight="1">
      <c r="A3" s="84"/>
      <c r="B3" s="85"/>
      <c r="C3" s="87"/>
      <c r="D3" s="88"/>
      <c r="E3" s="87">
        <v>2008</v>
      </c>
      <c r="F3" s="87">
        <v>2009</v>
      </c>
      <c r="G3" s="87">
        <v>2010</v>
      </c>
      <c r="H3" s="87">
        <v>2011</v>
      </c>
      <c r="I3" s="87">
        <v>2012</v>
      </c>
      <c r="J3" s="87">
        <v>2013</v>
      </c>
      <c r="K3" s="87">
        <v>2014</v>
      </c>
      <c r="L3" s="87">
        <v>2015</v>
      </c>
      <c r="M3" s="123"/>
    </row>
    <row r="4" spans="1:13" s="79" customFormat="1" ht="16.5" customHeight="1">
      <c r="A4" s="89" t="s">
        <v>6</v>
      </c>
      <c r="B4" s="90" t="s">
        <v>7</v>
      </c>
      <c r="C4" s="91" t="s">
        <v>8</v>
      </c>
      <c r="D4" s="92"/>
      <c r="E4" s="93">
        <v>82.3145</v>
      </c>
      <c r="F4" s="93">
        <v>80.3526</v>
      </c>
      <c r="G4" s="93">
        <v>84.447</v>
      </c>
      <c r="H4" s="93">
        <v>87.6031</v>
      </c>
      <c r="I4" s="93">
        <v>85.0441</v>
      </c>
      <c r="J4" s="93">
        <v>89.3091</v>
      </c>
      <c r="K4" s="93">
        <v>85.3</v>
      </c>
      <c r="L4" s="93">
        <v>80.8644</v>
      </c>
      <c r="M4" s="124" t="s">
        <v>68</v>
      </c>
    </row>
    <row r="5" spans="1:13" s="79" customFormat="1" ht="18.75" customHeight="1">
      <c r="A5" s="89"/>
      <c r="B5" s="90"/>
      <c r="C5" s="91" t="s">
        <v>10</v>
      </c>
      <c r="D5" s="92" t="s">
        <v>11</v>
      </c>
      <c r="E5" s="93">
        <v>117.7932</v>
      </c>
      <c r="F5" s="93">
        <v>106.4232</v>
      </c>
      <c r="G5" s="93">
        <v>110.9712</v>
      </c>
      <c r="H5" s="93">
        <v>121.0905</v>
      </c>
      <c r="I5" s="93">
        <v>113.7</v>
      </c>
      <c r="J5" s="93">
        <v>115.6329</v>
      </c>
      <c r="K5" s="93">
        <v>113.7</v>
      </c>
      <c r="L5" s="93">
        <v>106.4232</v>
      </c>
      <c r="M5" s="125"/>
    </row>
    <row r="6" spans="1:13" s="79" customFormat="1" ht="18.75" customHeight="1">
      <c r="A6" s="89"/>
      <c r="B6" s="90"/>
      <c r="C6" s="91"/>
      <c r="D6" s="92" t="s">
        <v>12</v>
      </c>
      <c r="E6" s="93">
        <v>114.449</v>
      </c>
      <c r="F6" s="93">
        <v>111.7212</v>
      </c>
      <c r="G6" s="93">
        <v>117.414</v>
      </c>
      <c r="H6" s="93">
        <v>121.8022</v>
      </c>
      <c r="I6" s="93">
        <v>118.2442</v>
      </c>
      <c r="J6" s="93">
        <v>124.1742</v>
      </c>
      <c r="K6" s="93">
        <v>118.6</v>
      </c>
      <c r="L6" s="93">
        <v>112.4328</v>
      </c>
      <c r="M6" s="125"/>
    </row>
    <row r="7" spans="1:13" s="79" customFormat="1" ht="18.75" customHeight="1">
      <c r="A7" s="89"/>
      <c r="B7" s="90"/>
      <c r="C7" s="91"/>
      <c r="D7" s="92" t="s">
        <v>13</v>
      </c>
      <c r="E7" s="93">
        <v>126.728</v>
      </c>
      <c r="F7" s="93">
        <v>120.158</v>
      </c>
      <c r="G7" s="93">
        <v>141.766</v>
      </c>
      <c r="H7" s="93">
        <v>148.482</v>
      </c>
      <c r="I7" s="93">
        <v>142.642</v>
      </c>
      <c r="J7" s="93">
        <v>153.008</v>
      </c>
      <c r="K7" s="93">
        <v>146</v>
      </c>
      <c r="L7" s="93">
        <v>136.656</v>
      </c>
      <c r="M7" s="125"/>
    </row>
    <row r="8" spans="1:13" s="79" customFormat="1" ht="16.5" customHeight="1">
      <c r="A8" s="89"/>
      <c r="B8" s="94" t="s">
        <v>14</v>
      </c>
      <c r="C8" s="95" t="s">
        <v>15</v>
      </c>
      <c r="D8" s="96"/>
      <c r="E8" s="93">
        <v>2079.575</v>
      </c>
      <c r="F8" s="93">
        <v>2030.01</v>
      </c>
      <c r="G8" s="93">
        <v>2133.45</v>
      </c>
      <c r="H8" s="93">
        <v>2213.185</v>
      </c>
      <c r="I8" s="93">
        <v>2148.535</v>
      </c>
      <c r="J8" s="93">
        <v>2256.285</v>
      </c>
      <c r="K8" s="93">
        <v>2155</v>
      </c>
      <c r="L8" s="93">
        <v>2042.94</v>
      </c>
      <c r="M8" s="126" t="s">
        <v>69</v>
      </c>
    </row>
    <row r="9" spans="1:13" s="79" customFormat="1" ht="16.5" customHeight="1">
      <c r="A9" s="89"/>
      <c r="B9" s="94"/>
      <c r="C9" s="91" t="s">
        <v>17</v>
      </c>
      <c r="D9" s="92"/>
      <c r="E9" s="93">
        <v>2039.9135</v>
      </c>
      <c r="F9" s="93">
        <v>1991.2938</v>
      </c>
      <c r="G9" s="93">
        <v>2092.761</v>
      </c>
      <c r="H9" s="93">
        <v>2170.9753</v>
      </c>
      <c r="I9" s="93">
        <v>2107.5583</v>
      </c>
      <c r="J9" s="93">
        <v>2213.2533</v>
      </c>
      <c r="K9" s="93">
        <v>2113.9</v>
      </c>
      <c r="L9" s="93">
        <v>2003.9772</v>
      </c>
      <c r="M9" s="127"/>
    </row>
    <row r="10" spans="1:13" s="79" customFormat="1" ht="16.5" customHeight="1">
      <c r="A10" s="89"/>
      <c r="B10" s="94"/>
      <c r="C10" s="97" t="s">
        <v>18</v>
      </c>
      <c r="D10" s="98"/>
      <c r="E10" s="93">
        <v>2207.2445</v>
      </c>
      <c r="F10" s="93">
        <v>2154.6366</v>
      </c>
      <c r="G10" s="93">
        <v>2264.427</v>
      </c>
      <c r="H10" s="93">
        <v>2349.0571</v>
      </c>
      <c r="I10" s="93">
        <v>2280.4381</v>
      </c>
      <c r="J10" s="93">
        <v>2394.8031</v>
      </c>
      <c r="K10" s="93">
        <v>2287.3</v>
      </c>
      <c r="L10" s="93">
        <v>2168.3604</v>
      </c>
      <c r="M10" s="127"/>
    </row>
    <row r="11" spans="1:13" s="79" customFormat="1" ht="27.75" customHeight="1">
      <c r="A11" s="89"/>
      <c r="B11" s="90"/>
      <c r="C11" s="91" t="s">
        <v>19</v>
      </c>
      <c r="D11" s="92"/>
      <c r="E11" s="93">
        <v>946.665</v>
      </c>
      <c r="F11" s="93">
        <v>924.102</v>
      </c>
      <c r="G11" s="93">
        <v>971.19</v>
      </c>
      <c r="H11" s="93">
        <v>1007.487</v>
      </c>
      <c r="I11" s="93">
        <v>978.057</v>
      </c>
      <c r="J11" s="93">
        <v>1027.107</v>
      </c>
      <c r="K11" s="93">
        <v>981</v>
      </c>
      <c r="L11" s="93">
        <v>929.988</v>
      </c>
      <c r="M11" s="128" t="s">
        <v>20</v>
      </c>
    </row>
    <row r="12" spans="1:13" s="79" customFormat="1" ht="16.5" customHeight="1">
      <c r="A12" s="89"/>
      <c r="B12" s="99" t="s">
        <v>21</v>
      </c>
      <c r="C12" s="95" t="s">
        <v>22</v>
      </c>
      <c r="D12" s="96" t="s">
        <v>23</v>
      </c>
      <c r="E12" s="93">
        <v>1521.612</v>
      </c>
      <c r="F12" s="93">
        <v>1485.3456</v>
      </c>
      <c r="G12" s="93">
        <v>1561.032</v>
      </c>
      <c r="H12" s="93">
        <v>1619.3736</v>
      </c>
      <c r="I12" s="93">
        <v>1572.0696</v>
      </c>
      <c r="J12" s="93">
        <v>1650.9096</v>
      </c>
      <c r="K12" s="93">
        <v>1576.8</v>
      </c>
      <c r="L12" s="93">
        <v>1494.8064</v>
      </c>
      <c r="M12" s="129" t="s">
        <v>70</v>
      </c>
    </row>
    <row r="13" spans="1:13" s="79" customFormat="1" ht="16.5" customHeight="1">
      <c r="A13" s="89"/>
      <c r="B13" s="99"/>
      <c r="C13" s="91"/>
      <c r="D13" s="92" t="s">
        <v>25</v>
      </c>
      <c r="E13" s="93">
        <v>1715.4805</v>
      </c>
      <c r="F13" s="93">
        <v>1674.5934</v>
      </c>
      <c r="G13" s="93">
        <v>1759.923</v>
      </c>
      <c r="H13" s="93">
        <v>1825.6979</v>
      </c>
      <c r="I13" s="93">
        <v>1772.3669</v>
      </c>
      <c r="J13" s="93">
        <v>1861.2519</v>
      </c>
      <c r="K13" s="93">
        <v>1777.7</v>
      </c>
      <c r="L13" s="93">
        <v>1685.2596</v>
      </c>
      <c r="M13" s="130"/>
    </row>
    <row r="14" spans="1:13" s="79" customFormat="1" ht="16.5" customHeight="1">
      <c r="A14" s="89"/>
      <c r="B14" s="99"/>
      <c r="C14" s="91" t="s">
        <v>26</v>
      </c>
      <c r="D14" s="92"/>
      <c r="E14" s="93">
        <v>1656.905</v>
      </c>
      <c r="F14" s="93">
        <v>1617.414</v>
      </c>
      <c r="G14" s="93">
        <v>1699.83</v>
      </c>
      <c r="H14" s="93">
        <v>1763.359</v>
      </c>
      <c r="I14" s="93">
        <v>1711.849</v>
      </c>
      <c r="J14" s="93">
        <v>1797.699</v>
      </c>
      <c r="K14" s="93">
        <v>1717</v>
      </c>
      <c r="L14" s="93">
        <v>1627.716</v>
      </c>
      <c r="M14" s="130"/>
    </row>
    <row r="15" spans="1:13" s="79" customFormat="1" ht="16.5" customHeight="1">
      <c r="A15" s="89"/>
      <c r="B15" s="99"/>
      <c r="C15" s="97" t="s">
        <v>27</v>
      </c>
      <c r="D15" s="92"/>
      <c r="E15" s="93">
        <v>1480.0205</v>
      </c>
      <c r="F15" s="93">
        <v>1444.7454</v>
      </c>
      <c r="G15" s="93">
        <v>1518.363</v>
      </c>
      <c r="H15" s="93">
        <v>1575.1099</v>
      </c>
      <c r="I15" s="93">
        <v>1529.0989</v>
      </c>
      <c r="J15" s="93">
        <v>1605.7839</v>
      </c>
      <c r="K15" s="93">
        <v>1533.7</v>
      </c>
      <c r="L15" s="93">
        <v>1453.9476</v>
      </c>
      <c r="M15" s="130"/>
    </row>
    <row r="16" spans="1:13" s="79" customFormat="1" ht="16.5" customHeight="1">
      <c r="A16" s="89"/>
      <c r="B16" s="100"/>
      <c r="C16" s="91" t="s">
        <v>71</v>
      </c>
      <c r="D16" s="101" t="s">
        <v>29</v>
      </c>
      <c r="E16" s="93">
        <v>1236.0685</v>
      </c>
      <c r="F16" s="93">
        <v>1206.6078</v>
      </c>
      <c r="G16" s="93">
        <v>1268.091</v>
      </c>
      <c r="H16" s="93">
        <v>1315.4843</v>
      </c>
      <c r="I16" s="93">
        <v>1277.0573</v>
      </c>
      <c r="J16" s="93">
        <v>1341.1023</v>
      </c>
      <c r="K16" s="93">
        <v>1280.9</v>
      </c>
      <c r="L16" s="93">
        <v>1214.2932</v>
      </c>
      <c r="M16" s="130"/>
    </row>
    <row r="17" spans="1:13" s="79" customFormat="1" ht="16.5" customHeight="1">
      <c r="A17" s="89"/>
      <c r="B17" s="100"/>
      <c r="C17" s="91"/>
      <c r="D17" s="101" t="s">
        <v>30</v>
      </c>
      <c r="E17" s="93">
        <v>1271.0015</v>
      </c>
      <c r="F17" s="93">
        <v>1240.7082</v>
      </c>
      <c r="G17" s="93">
        <v>1303.929</v>
      </c>
      <c r="H17" s="93">
        <v>1352.6617</v>
      </c>
      <c r="I17" s="93">
        <v>1313.1487</v>
      </c>
      <c r="J17" s="93">
        <v>1379.0037</v>
      </c>
      <c r="K17" s="93">
        <v>1317.1</v>
      </c>
      <c r="L17" s="93">
        <v>1248.6108</v>
      </c>
      <c r="M17" s="130"/>
    </row>
    <row r="18" spans="1:13" s="79" customFormat="1" ht="16.5" customHeight="1">
      <c r="A18" s="89"/>
      <c r="B18" s="100"/>
      <c r="C18" s="91"/>
      <c r="D18" s="101" t="s">
        <v>31</v>
      </c>
      <c r="E18" s="93">
        <v>1309.7945</v>
      </c>
      <c r="F18" s="93">
        <v>1278.5766</v>
      </c>
      <c r="G18" s="93">
        <v>1343.727</v>
      </c>
      <c r="H18" s="93">
        <v>1393.9471</v>
      </c>
      <c r="I18" s="93">
        <v>1353.2281</v>
      </c>
      <c r="J18" s="93">
        <v>1421.0931</v>
      </c>
      <c r="K18" s="93">
        <v>1357.3</v>
      </c>
      <c r="L18" s="93">
        <v>1286.7204</v>
      </c>
      <c r="M18" s="130"/>
    </row>
    <row r="19" spans="1:13" s="79" customFormat="1" ht="16.5" customHeight="1">
      <c r="A19" s="89"/>
      <c r="B19" s="100"/>
      <c r="C19" s="91"/>
      <c r="D19" s="101" t="s">
        <v>32</v>
      </c>
      <c r="E19" s="93">
        <v>1332.472</v>
      </c>
      <c r="F19" s="93">
        <v>1300.7136</v>
      </c>
      <c r="G19" s="93">
        <v>1366.992</v>
      </c>
      <c r="H19" s="93">
        <v>1418.0816</v>
      </c>
      <c r="I19" s="93">
        <v>1376.6576</v>
      </c>
      <c r="J19" s="93">
        <v>1445.6976</v>
      </c>
      <c r="K19" s="93">
        <v>1380.8</v>
      </c>
      <c r="L19" s="93">
        <v>1308.9984</v>
      </c>
      <c r="M19" s="130"/>
    </row>
    <row r="20" spans="1:13" s="79" customFormat="1" ht="24">
      <c r="A20" s="89"/>
      <c r="B20" s="100"/>
      <c r="C20" s="91"/>
      <c r="D20" s="102" t="s">
        <v>33</v>
      </c>
      <c r="E20" s="93">
        <v>1428.972</v>
      </c>
      <c r="F20" s="93">
        <v>1394.9136</v>
      </c>
      <c r="G20" s="93">
        <v>1465.992</v>
      </c>
      <c r="H20" s="93">
        <v>1520.7816</v>
      </c>
      <c r="I20" s="93">
        <v>1476.3576</v>
      </c>
      <c r="J20" s="93">
        <v>1550.3976</v>
      </c>
      <c r="K20" s="93">
        <v>1480.8</v>
      </c>
      <c r="L20" s="93">
        <v>1403.7984</v>
      </c>
      <c r="M20" s="130"/>
    </row>
    <row r="21" spans="1:13" s="79" customFormat="1" ht="16.5" customHeight="1">
      <c r="A21" s="89"/>
      <c r="B21" s="100"/>
      <c r="C21" s="97"/>
      <c r="D21" s="102" t="s">
        <v>34</v>
      </c>
      <c r="E21" s="93">
        <v>1562.335</v>
      </c>
      <c r="F21" s="93">
        <v>1525.098</v>
      </c>
      <c r="G21" s="93">
        <v>1602.81</v>
      </c>
      <c r="H21" s="93">
        <v>1662.713</v>
      </c>
      <c r="I21" s="93">
        <v>1614.143</v>
      </c>
      <c r="J21" s="93">
        <v>1695.093</v>
      </c>
      <c r="K21" s="93">
        <v>1619</v>
      </c>
      <c r="L21" s="93">
        <v>1534.812</v>
      </c>
      <c r="M21" s="131"/>
    </row>
    <row r="22" spans="1:13" s="79" customFormat="1" ht="18.75" customHeight="1">
      <c r="A22" s="89"/>
      <c r="B22" s="100"/>
      <c r="C22" s="91" t="s">
        <v>35</v>
      </c>
      <c r="D22" s="101" t="s">
        <v>29</v>
      </c>
      <c r="E22" s="93">
        <v>1566.0985</v>
      </c>
      <c r="F22" s="93">
        <v>1528.7718</v>
      </c>
      <c r="G22" s="93">
        <v>1606.671</v>
      </c>
      <c r="H22" s="93">
        <v>1666.7183</v>
      </c>
      <c r="I22" s="93">
        <v>1618.0313</v>
      </c>
      <c r="J22" s="93">
        <v>1699.1763</v>
      </c>
      <c r="K22" s="93">
        <v>1622.9</v>
      </c>
      <c r="L22" s="93">
        <v>1538.5092</v>
      </c>
      <c r="M22" s="130" t="s">
        <v>72</v>
      </c>
    </row>
    <row r="23" spans="1:13" s="79" customFormat="1" ht="18.75" customHeight="1">
      <c r="A23" s="89"/>
      <c r="B23" s="100"/>
      <c r="C23" s="91"/>
      <c r="D23" s="101" t="s">
        <v>37</v>
      </c>
      <c r="E23" s="93">
        <v>1339.1305</v>
      </c>
      <c r="F23" s="93">
        <v>1307.2134</v>
      </c>
      <c r="G23" s="93">
        <v>1373.823</v>
      </c>
      <c r="H23" s="93">
        <v>1425.1679</v>
      </c>
      <c r="I23" s="93">
        <v>1383.5369</v>
      </c>
      <c r="J23" s="93">
        <v>1452.9219</v>
      </c>
      <c r="K23" s="93">
        <v>1387.7</v>
      </c>
      <c r="L23" s="93">
        <v>1315.5396</v>
      </c>
      <c r="M23" s="130"/>
    </row>
    <row r="24" spans="1:13" s="79" customFormat="1" ht="18.75" customHeight="1">
      <c r="A24" s="89"/>
      <c r="B24" s="100"/>
      <c r="C24" s="91"/>
      <c r="D24" s="101" t="s">
        <v>38</v>
      </c>
      <c r="E24" s="93">
        <v>1392.9775</v>
      </c>
      <c r="F24" s="93">
        <v>1359.777</v>
      </c>
      <c r="G24" s="93">
        <v>1429.065</v>
      </c>
      <c r="H24" s="93">
        <v>1482.4745</v>
      </c>
      <c r="I24" s="93">
        <v>1439.1695</v>
      </c>
      <c r="J24" s="93">
        <v>1511.3445</v>
      </c>
      <c r="K24" s="93">
        <v>1443.5</v>
      </c>
      <c r="L24" s="93">
        <v>1368.438</v>
      </c>
      <c r="M24" s="130"/>
    </row>
    <row r="25" spans="1:13" s="79" customFormat="1" ht="22.5" customHeight="1">
      <c r="A25" s="89"/>
      <c r="B25" s="100"/>
      <c r="C25" s="91"/>
      <c r="D25" s="103" t="s">
        <v>39</v>
      </c>
      <c r="E25" s="93">
        <v>1431.7705</v>
      </c>
      <c r="F25" s="93">
        <v>1397.6454</v>
      </c>
      <c r="G25" s="93">
        <v>1468.863</v>
      </c>
      <c r="H25" s="93">
        <v>1523.7599</v>
      </c>
      <c r="I25" s="93">
        <v>1479.2489</v>
      </c>
      <c r="J25" s="93">
        <v>1553.4339</v>
      </c>
      <c r="K25" s="93">
        <v>1483.7</v>
      </c>
      <c r="L25" s="93">
        <v>1406.5476</v>
      </c>
      <c r="M25" s="130"/>
    </row>
    <row r="26" spans="1:13" s="79" customFormat="1" ht="24.75" customHeight="1">
      <c r="A26" s="89"/>
      <c r="B26" s="100"/>
      <c r="C26" s="97"/>
      <c r="D26" s="103" t="s">
        <v>34</v>
      </c>
      <c r="E26" s="93">
        <v>1565.1335</v>
      </c>
      <c r="F26" s="93">
        <v>1527.8298</v>
      </c>
      <c r="G26" s="93">
        <v>1605.681</v>
      </c>
      <c r="H26" s="93">
        <v>1665.6913</v>
      </c>
      <c r="I26" s="93">
        <v>1617.0343</v>
      </c>
      <c r="J26" s="93">
        <v>1698.1293</v>
      </c>
      <c r="K26" s="93">
        <v>1621.9</v>
      </c>
      <c r="L26" s="93">
        <v>1537.5612</v>
      </c>
      <c r="M26" s="130"/>
    </row>
    <row r="27" spans="1:13" s="79" customFormat="1" ht="105" customHeight="1">
      <c r="A27" s="89"/>
      <c r="B27" s="90" t="s">
        <v>40</v>
      </c>
      <c r="C27" s="104" t="s">
        <v>41</v>
      </c>
      <c r="D27" s="104"/>
      <c r="E27" s="105">
        <v>738</v>
      </c>
      <c r="F27" s="105">
        <v>740</v>
      </c>
      <c r="G27" s="105">
        <v>733</v>
      </c>
      <c r="H27" s="105">
        <v>786</v>
      </c>
      <c r="I27" s="105">
        <v>776</v>
      </c>
      <c r="J27" s="105">
        <v>807</v>
      </c>
      <c r="K27" s="105">
        <v>800</v>
      </c>
      <c r="L27" s="132">
        <v>798</v>
      </c>
      <c r="M27" s="133" t="s">
        <v>42</v>
      </c>
    </row>
    <row r="28" spans="1:13" s="79" customFormat="1" ht="18" customHeight="1">
      <c r="A28" s="89"/>
      <c r="B28" s="94"/>
      <c r="C28" s="106" t="s">
        <v>43</v>
      </c>
      <c r="D28" s="96" t="s">
        <v>44</v>
      </c>
      <c r="E28" s="93">
        <v>376.35</v>
      </c>
      <c r="F28" s="93">
        <v>367.38</v>
      </c>
      <c r="G28" s="93">
        <v>386.1</v>
      </c>
      <c r="H28" s="93">
        <v>400.53</v>
      </c>
      <c r="I28" s="93">
        <v>388.83</v>
      </c>
      <c r="J28" s="93">
        <v>408.33</v>
      </c>
      <c r="K28" s="93">
        <v>390</v>
      </c>
      <c r="L28" s="93">
        <v>369.72</v>
      </c>
      <c r="M28" s="134" t="s">
        <v>45</v>
      </c>
    </row>
    <row r="29" spans="1:13" s="79" customFormat="1" ht="18" customHeight="1">
      <c r="A29" s="89"/>
      <c r="B29" s="107"/>
      <c r="C29" s="106"/>
      <c r="D29" s="98" t="s">
        <v>46</v>
      </c>
      <c r="E29" s="93">
        <v>644.041</v>
      </c>
      <c r="F29" s="93">
        <v>628.6908</v>
      </c>
      <c r="G29" s="93">
        <v>660.726</v>
      </c>
      <c r="H29" s="93">
        <v>685.4198</v>
      </c>
      <c r="I29" s="93">
        <v>665.3978</v>
      </c>
      <c r="J29" s="93">
        <v>698.7678</v>
      </c>
      <c r="K29" s="93">
        <v>667.4</v>
      </c>
      <c r="L29" s="93">
        <v>632.6952</v>
      </c>
      <c r="M29" s="135"/>
    </row>
    <row r="30" spans="1:13" s="79" customFormat="1" ht="18" customHeight="1">
      <c r="A30" s="108"/>
      <c r="B30" s="109" t="s">
        <v>47</v>
      </c>
      <c r="C30" s="109"/>
      <c r="D30" s="110"/>
      <c r="E30" s="93">
        <v>3371.4205</v>
      </c>
      <c r="F30" s="93">
        <v>3291.0654</v>
      </c>
      <c r="G30" s="93">
        <v>3458.763</v>
      </c>
      <c r="H30" s="93">
        <v>3588.0299</v>
      </c>
      <c r="I30" s="93">
        <v>3483.2189</v>
      </c>
      <c r="J30" s="93">
        <v>3657.9039</v>
      </c>
      <c r="K30" s="93">
        <v>3493.7</v>
      </c>
      <c r="L30" s="93">
        <v>3312.0276</v>
      </c>
      <c r="M30" s="136" t="s">
        <v>48</v>
      </c>
    </row>
    <row r="31" spans="1:13" s="79" customFormat="1" ht="18" customHeight="1">
      <c r="A31" s="89" t="s">
        <v>49</v>
      </c>
      <c r="B31" s="111" t="s">
        <v>50</v>
      </c>
      <c r="C31" s="112" t="s">
        <v>51</v>
      </c>
      <c r="D31" s="113" t="s">
        <v>52</v>
      </c>
      <c r="E31" s="93">
        <v>1288.9505</v>
      </c>
      <c r="F31" s="93">
        <v>1258.2294</v>
      </c>
      <c r="G31" s="93">
        <v>1322.343</v>
      </c>
      <c r="H31" s="93">
        <v>1371.7639</v>
      </c>
      <c r="I31" s="93">
        <v>1331.6929</v>
      </c>
      <c r="J31" s="93">
        <v>1398.4779</v>
      </c>
      <c r="K31" s="93">
        <v>1335.7</v>
      </c>
      <c r="L31" s="93">
        <v>1266.2436</v>
      </c>
      <c r="M31" s="129" t="s">
        <v>73</v>
      </c>
    </row>
    <row r="32" spans="1:13" s="79" customFormat="1" ht="24">
      <c r="A32" s="89"/>
      <c r="B32" s="111"/>
      <c r="C32" s="114"/>
      <c r="D32" s="113" t="s">
        <v>54</v>
      </c>
      <c r="E32" s="93">
        <v>968.3775</v>
      </c>
      <c r="F32" s="93">
        <v>945.297</v>
      </c>
      <c r="G32" s="93">
        <v>993.465</v>
      </c>
      <c r="H32" s="93">
        <v>1030.5945</v>
      </c>
      <c r="I32" s="93">
        <v>1000.4895</v>
      </c>
      <c r="J32" s="93">
        <v>1050.6645</v>
      </c>
      <c r="K32" s="93">
        <v>1003.5</v>
      </c>
      <c r="L32" s="93">
        <v>951.318</v>
      </c>
      <c r="M32" s="130"/>
    </row>
    <row r="33" spans="1:13" s="79" customFormat="1" ht="24.75" customHeight="1">
      <c r="A33" s="89"/>
      <c r="B33" s="90"/>
      <c r="C33" s="115" t="s">
        <v>55</v>
      </c>
      <c r="D33" s="116"/>
      <c r="E33" s="93">
        <v>289.4035</v>
      </c>
      <c r="F33" s="93">
        <v>282.5058</v>
      </c>
      <c r="G33" s="93">
        <v>296.901</v>
      </c>
      <c r="H33" s="93">
        <v>307.9973</v>
      </c>
      <c r="I33" s="93">
        <v>299.0003</v>
      </c>
      <c r="J33" s="93">
        <v>313.9953</v>
      </c>
      <c r="K33" s="93">
        <v>299.9</v>
      </c>
      <c r="L33" s="93">
        <v>284.3052</v>
      </c>
      <c r="M33" s="130"/>
    </row>
    <row r="34" spans="1:13" s="79" customFormat="1" ht="24.75" customHeight="1">
      <c r="A34" s="89"/>
      <c r="B34" s="90"/>
      <c r="C34" s="117" t="s">
        <v>56</v>
      </c>
      <c r="D34" s="118"/>
      <c r="E34" s="93">
        <v>1199.109</v>
      </c>
      <c r="F34" s="93">
        <v>1170.5292</v>
      </c>
      <c r="G34" s="93">
        <v>1230.174</v>
      </c>
      <c r="H34" s="93">
        <v>1276.1502</v>
      </c>
      <c r="I34" s="93">
        <v>1238.8722</v>
      </c>
      <c r="J34" s="93">
        <v>1301.0022</v>
      </c>
      <c r="K34" s="93">
        <v>1242.6</v>
      </c>
      <c r="L34" s="93">
        <v>1177.9848</v>
      </c>
      <c r="M34" s="131"/>
    </row>
    <row r="35" spans="1:13" s="79" customFormat="1" ht="45.75" customHeight="1">
      <c r="A35" s="89"/>
      <c r="B35" s="90"/>
      <c r="C35" s="104" t="s">
        <v>57</v>
      </c>
      <c r="D35" s="104"/>
      <c r="E35" s="105">
        <v>84</v>
      </c>
      <c r="F35" s="105">
        <v>84</v>
      </c>
      <c r="G35" s="105">
        <v>82</v>
      </c>
      <c r="H35" s="119">
        <v>89</v>
      </c>
      <c r="I35" s="119">
        <v>89</v>
      </c>
      <c r="J35" s="105">
        <v>92</v>
      </c>
      <c r="K35" s="105">
        <v>90.45</v>
      </c>
      <c r="L35" s="132">
        <v>93</v>
      </c>
      <c r="M35" s="137" t="s">
        <v>58</v>
      </c>
    </row>
    <row r="36" spans="1:13" s="79" customFormat="1" ht="18" customHeight="1">
      <c r="A36" s="89"/>
      <c r="B36" s="100" t="s">
        <v>59</v>
      </c>
      <c r="C36" s="120" t="s">
        <v>60</v>
      </c>
      <c r="D36" s="96" t="s">
        <v>61</v>
      </c>
      <c r="E36" s="93">
        <v>454.901</v>
      </c>
      <c r="F36" s="93">
        <v>444.0588</v>
      </c>
      <c r="G36" s="93">
        <v>466.686</v>
      </c>
      <c r="H36" s="93">
        <v>484.1278</v>
      </c>
      <c r="I36" s="93">
        <v>469.9858</v>
      </c>
      <c r="J36" s="93">
        <v>493.5558</v>
      </c>
      <c r="K36" s="93">
        <v>471.4</v>
      </c>
      <c r="L36" s="93">
        <v>446.8872</v>
      </c>
      <c r="M36" s="138" t="s">
        <v>62</v>
      </c>
    </row>
    <row r="37" spans="1:13" s="79" customFormat="1" ht="18" customHeight="1">
      <c r="A37" s="89"/>
      <c r="B37" s="100"/>
      <c r="C37" s="91"/>
      <c r="D37" s="92" t="s">
        <v>63</v>
      </c>
      <c r="E37" s="93">
        <v>1432.7355</v>
      </c>
      <c r="F37" s="93">
        <v>1398.5874</v>
      </c>
      <c r="G37" s="93">
        <v>1469.853</v>
      </c>
      <c r="H37" s="93">
        <v>1524.7869</v>
      </c>
      <c r="I37" s="93">
        <v>1480.2459</v>
      </c>
      <c r="J37" s="93">
        <v>1554.4809</v>
      </c>
      <c r="K37" s="93">
        <v>1484.7</v>
      </c>
      <c r="L37" s="93">
        <v>1407.4956</v>
      </c>
      <c r="M37" s="138"/>
    </row>
    <row r="38" spans="1:13" s="79" customFormat="1" ht="24">
      <c r="A38" s="89"/>
      <c r="B38" s="100"/>
      <c r="C38" s="109" t="s">
        <v>64</v>
      </c>
      <c r="D38" s="110"/>
      <c r="E38" s="121">
        <v>16.1155</v>
      </c>
      <c r="F38" s="121">
        <v>15.7314</v>
      </c>
      <c r="G38" s="121">
        <v>16.533</v>
      </c>
      <c r="H38" s="121">
        <v>17.1509</v>
      </c>
      <c r="I38" s="121">
        <v>16.6499</v>
      </c>
      <c r="J38" s="121">
        <v>17.4849</v>
      </c>
      <c r="K38" s="121">
        <v>16.7</v>
      </c>
      <c r="L38" s="121">
        <v>15.8316</v>
      </c>
      <c r="M38" s="138" t="s">
        <v>65</v>
      </c>
    </row>
    <row r="39" spans="2:224" s="80" customFormat="1" ht="20.25">
      <c r="B39" s="81"/>
      <c r="C39" s="81"/>
      <c r="D39" s="81"/>
      <c r="HJ39"/>
      <c r="HK39"/>
      <c r="HL39"/>
      <c r="HM39"/>
      <c r="HN39"/>
      <c r="HO39"/>
      <c r="HP39"/>
    </row>
    <row r="40" spans="2:224" s="80" customFormat="1" ht="20.25">
      <c r="B40" s="81"/>
      <c r="C40" s="81"/>
      <c r="D40" s="81"/>
      <c r="M40" s="79"/>
      <c r="HJ40"/>
      <c r="HK40"/>
      <c r="HL40"/>
      <c r="HM40"/>
      <c r="HN40"/>
      <c r="HO40"/>
      <c r="HP40"/>
    </row>
    <row r="41" spans="2:224" s="80" customFormat="1" ht="20.25">
      <c r="B41" s="81"/>
      <c r="C41" s="81"/>
      <c r="D41" s="81"/>
      <c r="E41" s="122"/>
      <c r="F41" s="122"/>
      <c r="G41" s="122"/>
      <c r="H41" s="122"/>
      <c r="I41" s="122"/>
      <c r="J41" s="122"/>
      <c r="K41" s="122"/>
      <c r="L41" s="122"/>
      <c r="HJ41"/>
      <c r="HK41"/>
      <c r="HL41"/>
      <c r="HM41"/>
      <c r="HN41"/>
      <c r="HO41"/>
      <c r="HP41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2" top="0.16" bottom="0.28" header="0.24" footer="0"/>
  <pageSetup fitToHeight="1" fitToWidth="1" orientation="landscape" paperSize="8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SheetLayoutView="100" workbookViewId="0" topLeftCell="A1">
      <selection activeCell="A1" sqref="A1:V1"/>
    </sheetView>
  </sheetViews>
  <sheetFormatPr defaultColWidth="9.00390625" defaultRowHeight="14.25"/>
  <cols>
    <col min="1" max="1" width="3.375" style="40" customWidth="1"/>
    <col min="2" max="2" width="5.25390625" style="40" customWidth="1"/>
    <col min="3" max="3" width="15.00390625" style="40" customWidth="1"/>
    <col min="4" max="5" width="4.625" style="40" customWidth="1"/>
    <col min="6" max="6" width="5.75390625" style="40" customWidth="1"/>
    <col min="7" max="7" width="6.625" style="40" customWidth="1"/>
    <col min="8" max="8" width="5.75390625" style="40" customWidth="1"/>
    <col min="9" max="9" width="6.625" style="40" customWidth="1"/>
    <col min="10" max="10" width="5.75390625" style="40" customWidth="1"/>
    <col min="11" max="11" width="6.625" style="40" customWidth="1"/>
    <col min="12" max="12" width="5.75390625" style="40" customWidth="1"/>
    <col min="13" max="13" width="6.625" style="40" customWidth="1"/>
    <col min="14" max="14" width="5.75390625" style="40" customWidth="1"/>
    <col min="15" max="15" width="6.625" style="40" customWidth="1"/>
    <col min="16" max="16" width="5.75390625" style="40" customWidth="1"/>
    <col min="17" max="17" width="6.625" style="40" customWidth="1"/>
    <col min="18" max="18" width="4.875" style="40" customWidth="1"/>
    <col min="19" max="19" width="6.625" style="40" customWidth="1"/>
    <col min="20" max="20" width="4.875" style="40" customWidth="1"/>
    <col min="21" max="21" width="6.625" style="40" customWidth="1"/>
    <col min="22" max="22" width="13.625" style="40" customWidth="1"/>
    <col min="23" max="23" width="9.00390625" style="40" customWidth="1"/>
    <col min="24" max="24" width="10.50390625" style="40" customWidth="1"/>
    <col min="25" max="16384" width="9.00390625" style="40" customWidth="1"/>
  </cols>
  <sheetData>
    <row r="1" spans="1:22" ht="16.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.75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2.75" customHeight="1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>
      <c r="A4" s="9" t="s">
        <v>76</v>
      </c>
      <c r="B4" s="9"/>
      <c r="C4" s="9"/>
      <c r="D4" s="56" t="s">
        <v>77</v>
      </c>
      <c r="E4" s="57"/>
      <c r="F4" s="56" t="s">
        <v>78</v>
      </c>
      <c r="G4" s="57"/>
      <c r="H4" s="56" t="s">
        <v>79</v>
      </c>
      <c r="I4" s="57"/>
      <c r="J4" s="56" t="s">
        <v>80</v>
      </c>
      <c r="K4" s="57"/>
      <c r="L4" s="56" t="s">
        <v>81</v>
      </c>
      <c r="M4" s="57"/>
      <c r="N4" s="56" t="s">
        <v>82</v>
      </c>
      <c r="O4" s="57"/>
      <c r="P4" s="56" t="s">
        <v>83</v>
      </c>
      <c r="Q4" s="57"/>
      <c r="R4" s="56" t="s">
        <v>84</v>
      </c>
      <c r="S4" s="57"/>
      <c r="T4" s="56" t="s">
        <v>85</v>
      </c>
      <c r="U4" s="57"/>
      <c r="V4" s="14" t="s">
        <v>86</v>
      </c>
    </row>
    <row r="5" spans="1:22" ht="18" customHeight="1">
      <c r="A5" s="9"/>
      <c r="B5" s="9"/>
      <c r="C5" s="9"/>
      <c r="D5" s="11" t="s">
        <v>87</v>
      </c>
      <c r="E5" s="10" t="s">
        <v>88</v>
      </c>
      <c r="F5" s="10" t="s">
        <v>89</v>
      </c>
      <c r="G5" s="10" t="s">
        <v>90</v>
      </c>
      <c r="H5" s="10" t="s">
        <v>89</v>
      </c>
      <c r="I5" s="10" t="s">
        <v>90</v>
      </c>
      <c r="J5" s="10" t="s">
        <v>89</v>
      </c>
      <c r="K5" s="10" t="s">
        <v>90</v>
      </c>
      <c r="L5" s="10" t="s">
        <v>89</v>
      </c>
      <c r="M5" s="10" t="s">
        <v>90</v>
      </c>
      <c r="N5" s="10" t="s">
        <v>89</v>
      </c>
      <c r="O5" s="10" t="s">
        <v>90</v>
      </c>
      <c r="P5" s="10" t="s">
        <v>89</v>
      </c>
      <c r="Q5" s="10" t="s">
        <v>90</v>
      </c>
      <c r="R5" s="10" t="s">
        <v>89</v>
      </c>
      <c r="S5" s="10" t="s">
        <v>90</v>
      </c>
      <c r="T5" s="10" t="s">
        <v>89</v>
      </c>
      <c r="U5" s="10" t="s">
        <v>90</v>
      </c>
      <c r="V5" s="14"/>
    </row>
    <row r="6" spans="1:22" ht="18.75" customHeight="1">
      <c r="A6" s="58" t="s">
        <v>91</v>
      </c>
      <c r="B6" s="59" t="s">
        <v>92</v>
      </c>
      <c r="C6" s="60" t="s">
        <v>93</v>
      </c>
      <c r="D6" s="11">
        <v>3</v>
      </c>
      <c r="E6" s="11" t="s">
        <v>94</v>
      </c>
      <c r="F6" s="61">
        <v>1106.4</v>
      </c>
      <c r="G6" s="62">
        <v>3319.2</v>
      </c>
      <c r="H6" s="61">
        <v>1110</v>
      </c>
      <c r="I6" s="62">
        <v>3330</v>
      </c>
      <c r="J6" s="61">
        <v>1099.2</v>
      </c>
      <c r="K6" s="62">
        <v>3297.6</v>
      </c>
      <c r="L6" s="61">
        <v>1179.6</v>
      </c>
      <c r="M6" s="62">
        <v>3538.8</v>
      </c>
      <c r="N6" s="61">
        <v>1164</v>
      </c>
      <c r="O6" s="62">
        <v>3492</v>
      </c>
      <c r="P6" s="61">
        <v>1210.8</v>
      </c>
      <c r="Q6" s="62">
        <v>3632.4</v>
      </c>
      <c r="R6" s="10">
        <v>1200</v>
      </c>
      <c r="S6" s="70">
        <v>3600</v>
      </c>
      <c r="T6" s="11">
        <v>1196.4</v>
      </c>
      <c r="U6" s="70">
        <v>3589.2</v>
      </c>
      <c r="V6" s="71" t="s">
        <v>95</v>
      </c>
    </row>
    <row r="7" spans="1:22" ht="18.75" customHeight="1">
      <c r="A7" s="63"/>
      <c r="B7" s="64"/>
      <c r="C7" s="60" t="s">
        <v>96</v>
      </c>
      <c r="D7" s="11">
        <v>20</v>
      </c>
      <c r="E7" s="11" t="s">
        <v>97</v>
      </c>
      <c r="F7" s="61">
        <v>106.03</v>
      </c>
      <c r="G7" s="62">
        <v>2120.6</v>
      </c>
      <c r="H7" s="61">
        <v>106.375</v>
      </c>
      <c r="I7" s="62">
        <v>2127.5</v>
      </c>
      <c r="J7" s="61">
        <v>105.34</v>
      </c>
      <c r="K7" s="62">
        <v>2106.8</v>
      </c>
      <c r="L7" s="61">
        <v>113.045</v>
      </c>
      <c r="M7" s="62">
        <v>2260.9</v>
      </c>
      <c r="N7" s="61">
        <v>111.55</v>
      </c>
      <c r="O7" s="62">
        <v>2231</v>
      </c>
      <c r="P7" s="61">
        <v>116.035</v>
      </c>
      <c r="Q7" s="62">
        <v>2320.7</v>
      </c>
      <c r="R7" s="10">
        <v>115</v>
      </c>
      <c r="S7" s="70">
        <v>2300</v>
      </c>
      <c r="T7" s="11">
        <v>114.655</v>
      </c>
      <c r="U7" s="70">
        <v>2293.1</v>
      </c>
      <c r="V7" s="72"/>
    </row>
    <row r="8" spans="1:22" ht="24">
      <c r="A8" s="63"/>
      <c r="B8" s="64"/>
      <c r="C8" s="60" t="s">
        <v>98</v>
      </c>
      <c r="D8" s="11">
        <v>250</v>
      </c>
      <c r="E8" s="11" t="s">
        <v>97</v>
      </c>
      <c r="F8" s="61">
        <v>24.894</v>
      </c>
      <c r="G8" s="62">
        <v>6223.5</v>
      </c>
      <c r="H8" s="61">
        <v>24.975</v>
      </c>
      <c r="I8" s="62">
        <v>6243.75</v>
      </c>
      <c r="J8" s="61">
        <v>24.732</v>
      </c>
      <c r="K8" s="62">
        <v>6183</v>
      </c>
      <c r="L8" s="61">
        <v>26.541</v>
      </c>
      <c r="M8" s="62">
        <v>6635.25</v>
      </c>
      <c r="N8" s="61">
        <v>26.19</v>
      </c>
      <c r="O8" s="62">
        <v>6547.5</v>
      </c>
      <c r="P8" s="61">
        <v>27.243</v>
      </c>
      <c r="Q8" s="62">
        <v>6810.75</v>
      </c>
      <c r="R8" s="10">
        <v>27</v>
      </c>
      <c r="S8" s="70">
        <v>6750</v>
      </c>
      <c r="T8" s="11">
        <v>26.919</v>
      </c>
      <c r="U8" s="70">
        <v>6729.75</v>
      </c>
      <c r="V8" s="72"/>
    </row>
    <row r="9" spans="1:22" ht="24">
      <c r="A9" s="63"/>
      <c r="B9" s="64"/>
      <c r="C9" s="60" t="s">
        <v>99</v>
      </c>
      <c r="D9" s="11">
        <v>40</v>
      </c>
      <c r="E9" s="11" t="s">
        <v>97</v>
      </c>
      <c r="F9" s="61">
        <v>175.18</v>
      </c>
      <c r="G9" s="62">
        <v>7007.2</v>
      </c>
      <c r="H9" s="61">
        <v>175.75</v>
      </c>
      <c r="I9" s="62">
        <v>7030</v>
      </c>
      <c r="J9" s="61">
        <v>174.04</v>
      </c>
      <c r="K9" s="62">
        <v>6961.6</v>
      </c>
      <c r="L9" s="61">
        <v>186.77</v>
      </c>
      <c r="M9" s="62">
        <v>7470.8</v>
      </c>
      <c r="N9" s="61">
        <v>184.3</v>
      </c>
      <c r="O9" s="62">
        <v>7372</v>
      </c>
      <c r="P9" s="61">
        <v>191.71</v>
      </c>
      <c r="Q9" s="62">
        <v>7668.4</v>
      </c>
      <c r="R9" s="10">
        <v>190</v>
      </c>
      <c r="S9" s="70">
        <v>7600</v>
      </c>
      <c r="T9" s="11">
        <v>189.43</v>
      </c>
      <c r="U9" s="70">
        <v>7577.2</v>
      </c>
      <c r="V9" s="72"/>
    </row>
    <row r="10" spans="1:22" ht="24">
      <c r="A10" s="63"/>
      <c r="B10" s="64"/>
      <c r="C10" s="60" t="s">
        <v>100</v>
      </c>
      <c r="D10" s="11">
        <v>40</v>
      </c>
      <c r="E10" s="11" t="s">
        <v>97</v>
      </c>
      <c r="F10" s="61">
        <v>193.62</v>
      </c>
      <c r="G10" s="62">
        <v>7744.8</v>
      </c>
      <c r="H10" s="61">
        <v>194.25</v>
      </c>
      <c r="I10" s="62">
        <v>7770</v>
      </c>
      <c r="J10" s="61">
        <v>192.36</v>
      </c>
      <c r="K10" s="62">
        <v>7694.4</v>
      </c>
      <c r="L10" s="61">
        <v>206.43</v>
      </c>
      <c r="M10" s="62">
        <v>8257.2</v>
      </c>
      <c r="N10" s="61">
        <v>203.7</v>
      </c>
      <c r="O10" s="62">
        <v>8148</v>
      </c>
      <c r="P10" s="61">
        <v>211.89</v>
      </c>
      <c r="Q10" s="62">
        <v>8475.6</v>
      </c>
      <c r="R10" s="10">
        <v>210</v>
      </c>
      <c r="S10" s="70">
        <v>8400</v>
      </c>
      <c r="T10" s="11">
        <v>209.37</v>
      </c>
      <c r="U10" s="70">
        <v>8374.8</v>
      </c>
      <c r="V10" s="72"/>
    </row>
    <row r="11" spans="1:22" ht="18.75" customHeight="1">
      <c r="A11" s="63"/>
      <c r="B11" s="59" t="s">
        <v>101</v>
      </c>
      <c r="C11" s="60" t="s">
        <v>102</v>
      </c>
      <c r="D11" s="11">
        <v>1</v>
      </c>
      <c r="E11" s="11" t="s">
        <v>94</v>
      </c>
      <c r="F11" s="61">
        <v>1364.56</v>
      </c>
      <c r="G11" s="62">
        <v>1364.56</v>
      </c>
      <c r="H11" s="61">
        <v>1369</v>
      </c>
      <c r="I11" s="62">
        <v>1369</v>
      </c>
      <c r="J11" s="61">
        <v>1355.68</v>
      </c>
      <c r="K11" s="62">
        <v>1355.68</v>
      </c>
      <c r="L11" s="61">
        <v>1454.84</v>
      </c>
      <c r="M11" s="62">
        <v>1454.84</v>
      </c>
      <c r="N11" s="61">
        <v>1435.6</v>
      </c>
      <c r="O11" s="62">
        <v>1435.6</v>
      </c>
      <c r="P11" s="61">
        <v>1493.32</v>
      </c>
      <c r="Q11" s="62">
        <v>1493.32</v>
      </c>
      <c r="R11" s="10">
        <v>1480</v>
      </c>
      <c r="S11" s="70">
        <v>1480</v>
      </c>
      <c r="T11" s="11">
        <v>1475.56</v>
      </c>
      <c r="U11" s="70">
        <v>1475.56</v>
      </c>
      <c r="V11" s="73" t="s">
        <v>103</v>
      </c>
    </row>
    <row r="12" spans="1:22" ht="18.75" customHeight="1">
      <c r="A12" s="63"/>
      <c r="B12" s="64"/>
      <c r="C12" s="60" t="s">
        <v>104</v>
      </c>
      <c r="D12" s="11">
        <v>2</v>
      </c>
      <c r="E12" s="11" t="s">
        <v>94</v>
      </c>
      <c r="F12" s="61">
        <v>1189.38</v>
      </c>
      <c r="G12" s="62">
        <v>2378.76</v>
      </c>
      <c r="H12" s="61">
        <v>1193.25</v>
      </c>
      <c r="I12" s="62">
        <v>2386.5</v>
      </c>
      <c r="J12" s="61">
        <v>1181.64</v>
      </c>
      <c r="K12" s="62">
        <v>2363.28</v>
      </c>
      <c r="L12" s="61">
        <v>1268.07</v>
      </c>
      <c r="M12" s="62">
        <v>2536.14</v>
      </c>
      <c r="N12" s="61">
        <v>1251.3</v>
      </c>
      <c r="O12" s="62">
        <v>2502.6</v>
      </c>
      <c r="P12" s="61">
        <v>1301.61</v>
      </c>
      <c r="Q12" s="62">
        <v>2603.22</v>
      </c>
      <c r="R12" s="10">
        <v>1290</v>
      </c>
      <c r="S12" s="70">
        <v>2580</v>
      </c>
      <c r="T12" s="11">
        <v>1286.13</v>
      </c>
      <c r="U12" s="70">
        <v>2572.26</v>
      </c>
      <c r="V12" s="74"/>
    </row>
    <row r="13" spans="1:22" ht="18.75" customHeight="1">
      <c r="A13" s="63"/>
      <c r="B13" s="64"/>
      <c r="C13" s="60" t="s">
        <v>105</v>
      </c>
      <c r="D13" s="11">
        <v>14</v>
      </c>
      <c r="E13" s="11" t="s">
        <v>97</v>
      </c>
      <c r="F13" s="61">
        <v>110.64</v>
      </c>
      <c r="G13" s="62">
        <v>1548.96</v>
      </c>
      <c r="H13" s="61">
        <v>111</v>
      </c>
      <c r="I13" s="62">
        <v>1554</v>
      </c>
      <c r="J13" s="61">
        <v>109.92</v>
      </c>
      <c r="K13" s="62">
        <v>1538.88</v>
      </c>
      <c r="L13" s="61">
        <v>117.96</v>
      </c>
      <c r="M13" s="62">
        <v>1651.44</v>
      </c>
      <c r="N13" s="61">
        <v>116.4</v>
      </c>
      <c r="O13" s="62">
        <v>1629.6</v>
      </c>
      <c r="P13" s="61">
        <v>121.08</v>
      </c>
      <c r="Q13" s="62">
        <v>1695.12</v>
      </c>
      <c r="R13" s="10">
        <v>120</v>
      </c>
      <c r="S13" s="70">
        <v>1680</v>
      </c>
      <c r="T13" s="11">
        <v>119.64</v>
      </c>
      <c r="U13" s="70">
        <v>1674.96</v>
      </c>
      <c r="V13" s="74"/>
    </row>
    <row r="14" spans="1:22" ht="18.75" customHeight="1">
      <c r="A14" s="63"/>
      <c r="B14" s="64"/>
      <c r="C14" s="60" t="s">
        <v>106</v>
      </c>
      <c r="D14" s="11">
        <v>51</v>
      </c>
      <c r="E14" s="11" t="s">
        <v>97</v>
      </c>
      <c r="F14" s="61">
        <v>110.64</v>
      </c>
      <c r="G14" s="62">
        <v>5642.64</v>
      </c>
      <c r="H14" s="61">
        <v>111</v>
      </c>
      <c r="I14" s="62">
        <v>5661</v>
      </c>
      <c r="J14" s="61">
        <v>109.92</v>
      </c>
      <c r="K14" s="62">
        <v>5605.92</v>
      </c>
      <c r="L14" s="61">
        <v>117.96</v>
      </c>
      <c r="M14" s="62">
        <v>6015.96</v>
      </c>
      <c r="N14" s="61">
        <v>116.4</v>
      </c>
      <c r="O14" s="62">
        <v>5936.4</v>
      </c>
      <c r="P14" s="61">
        <v>121.08</v>
      </c>
      <c r="Q14" s="62">
        <v>6175.08</v>
      </c>
      <c r="R14" s="10">
        <v>120</v>
      </c>
      <c r="S14" s="70">
        <v>6120</v>
      </c>
      <c r="T14" s="11">
        <v>119.64</v>
      </c>
      <c r="U14" s="70">
        <v>6101.64</v>
      </c>
      <c r="V14" s="74"/>
    </row>
    <row r="15" spans="1:22" ht="14.25">
      <c r="A15" s="63"/>
      <c r="B15" s="64"/>
      <c r="C15" s="60" t="s">
        <v>107</v>
      </c>
      <c r="D15" s="11">
        <v>24</v>
      </c>
      <c r="E15" s="11" t="s">
        <v>97</v>
      </c>
      <c r="F15" s="61">
        <v>129.08</v>
      </c>
      <c r="G15" s="62">
        <v>3097.92</v>
      </c>
      <c r="H15" s="61">
        <v>129.5</v>
      </c>
      <c r="I15" s="62">
        <v>3108</v>
      </c>
      <c r="J15" s="61">
        <v>128.24</v>
      </c>
      <c r="K15" s="62">
        <v>3077.76</v>
      </c>
      <c r="L15" s="61">
        <v>137.62</v>
      </c>
      <c r="M15" s="62">
        <v>3302.88</v>
      </c>
      <c r="N15" s="61">
        <v>135.8</v>
      </c>
      <c r="O15" s="62">
        <v>3259.2</v>
      </c>
      <c r="P15" s="61">
        <v>141.26</v>
      </c>
      <c r="Q15" s="62">
        <v>3390.24</v>
      </c>
      <c r="R15" s="10">
        <v>140</v>
      </c>
      <c r="S15" s="70">
        <v>3360</v>
      </c>
      <c r="T15" s="11">
        <v>139.58</v>
      </c>
      <c r="U15" s="70">
        <v>3349.92</v>
      </c>
      <c r="V15" s="74"/>
    </row>
    <row r="16" spans="1:22" ht="18.75" customHeight="1">
      <c r="A16" s="63"/>
      <c r="B16" s="64"/>
      <c r="C16" s="60" t="s">
        <v>108</v>
      </c>
      <c r="D16" s="11">
        <v>4.5</v>
      </c>
      <c r="E16" s="11" t="s">
        <v>109</v>
      </c>
      <c r="F16" s="61">
        <v>1862.44</v>
      </c>
      <c r="G16" s="62">
        <v>8380.98</v>
      </c>
      <c r="H16" s="61">
        <v>1868.5</v>
      </c>
      <c r="I16" s="62">
        <v>8408.25</v>
      </c>
      <c r="J16" s="61">
        <v>1850.32</v>
      </c>
      <c r="K16" s="62">
        <v>8326.44</v>
      </c>
      <c r="L16" s="61">
        <v>1985.66</v>
      </c>
      <c r="M16" s="62">
        <v>8935.47</v>
      </c>
      <c r="N16" s="61">
        <v>1959.4</v>
      </c>
      <c r="O16" s="62">
        <v>8817.3</v>
      </c>
      <c r="P16" s="61">
        <v>2038.18</v>
      </c>
      <c r="Q16" s="62">
        <v>9171.81</v>
      </c>
      <c r="R16" s="10">
        <v>2020</v>
      </c>
      <c r="S16" s="70">
        <v>9090</v>
      </c>
      <c r="T16" s="11">
        <v>2013.94</v>
      </c>
      <c r="U16" s="70">
        <v>9062.73</v>
      </c>
      <c r="V16" s="74"/>
    </row>
    <row r="17" spans="1:22" ht="18.75" customHeight="1">
      <c r="A17" s="63"/>
      <c r="B17" s="64"/>
      <c r="C17" s="60" t="s">
        <v>110</v>
      </c>
      <c r="D17" s="11">
        <v>1</v>
      </c>
      <c r="E17" s="11" t="s">
        <v>111</v>
      </c>
      <c r="F17" s="61">
        <v>2489.4</v>
      </c>
      <c r="G17" s="62">
        <v>2489.4</v>
      </c>
      <c r="H17" s="61">
        <v>2497.5</v>
      </c>
      <c r="I17" s="62">
        <v>2497.5</v>
      </c>
      <c r="J17" s="61">
        <v>2473.2</v>
      </c>
      <c r="K17" s="62">
        <v>2473.2</v>
      </c>
      <c r="L17" s="61">
        <v>2654.1</v>
      </c>
      <c r="M17" s="62">
        <v>2654.1</v>
      </c>
      <c r="N17" s="61">
        <v>2619</v>
      </c>
      <c r="O17" s="62">
        <v>2619</v>
      </c>
      <c r="P17" s="61">
        <v>2724.3</v>
      </c>
      <c r="Q17" s="62">
        <v>2724.3</v>
      </c>
      <c r="R17" s="10">
        <v>2700</v>
      </c>
      <c r="S17" s="70">
        <v>2700</v>
      </c>
      <c r="T17" s="11">
        <v>2691.9</v>
      </c>
      <c r="U17" s="70">
        <v>2691.9</v>
      </c>
      <c r="V17" s="74"/>
    </row>
    <row r="18" spans="1:22" ht="18.75" customHeight="1">
      <c r="A18" s="63"/>
      <c r="B18" s="64"/>
      <c r="C18" s="60" t="s">
        <v>112</v>
      </c>
      <c r="D18" s="11">
        <v>1</v>
      </c>
      <c r="E18" s="11" t="s">
        <v>111</v>
      </c>
      <c r="F18" s="61">
        <v>1844</v>
      </c>
      <c r="G18" s="62">
        <v>1844</v>
      </c>
      <c r="H18" s="61">
        <v>1850</v>
      </c>
      <c r="I18" s="62">
        <v>1850</v>
      </c>
      <c r="J18" s="61">
        <v>1832</v>
      </c>
      <c r="K18" s="62">
        <v>1832</v>
      </c>
      <c r="L18" s="61">
        <v>1966</v>
      </c>
      <c r="M18" s="62">
        <v>1966</v>
      </c>
      <c r="N18" s="61">
        <v>1940</v>
      </c>
      <c r="O18" s="62">
        <v>1940</v>
      </c>
      <c r="P18" s="61">
        <v>2018</v>
      </c>
      <c r="Q18" s="62">
        <v>2018</v>
      </c>
      <c r="R18" s="10">
        <v>2000</v>
      </c>
      <c r="S18" s="70">
        <v>2000</v>
      </c>
      <c r="T18" s="11">
        <v>1994</v>
      </c>
      <c r="U18" s="70">
        <v>1994</v>
      </c>
      <c r="V18" s="74"/>
    </row>
    <row r="19" spans="1:22" ht="18.75" customHeight="1">
      <c r="A19" s="63"/>
      <c r="B19" s="64"/>
      <c r="C19" s="60" t="s">
        <v>113</v>
      </c>
      <c r="D19" s="11">
        <v>2</v>
      </c>
      <c r="E19" s="11" t="s">
        <v>111</v>
      </c>
      <c r="F19" s="61">
        <v>1853.22</v>
      </c>
      <c r="G19" s="62">
        <v>3706.44</v>
      </c>
      <c r="H19" s="61">
        <v>1859.25</v>
      </c>
      <c r="I19" s="62">
        <v>3718.5</v>
      </c>
      <c r="J19" s="61">
        <v>1841.16</v>
      </c>
      <c r="K19" s="62">
        <v>3682.32</v>
      </c>
      <c r="L19" s="61">
        <v>1975.83</v>
      </c>
      <c r="M19" s="62">
        <v>3951.66</v>
      </c>
      <c r="N19" s="61">
        <v>1949.7</v>
      </c>
      <c r="O19" s="62">
        <v>3899.4</v>
      </c>
      <c r="P19" s="61">
        <v>2028.09</v>
      </c>
      <c r="Q19" s="62">
        <v>4056.18</v>
      </c>
      <c r="R19" s="10">
        <v>2010</v>
      </c>
      <c r="S19" s="70">
        <v>4020</v>
      </c>
      <c r="T19" s="11">
        <v>2003.97</v>
      </c>
      <c r="U19" s="70">
        <v>4007.94</v>
      </c>
      <c r="V19" s="74"/>
    </row>
    <row r="20" spans="1:22" ht="18.75" customHeight="1">
      <c r="A20" s="63"/>
      <c r="B20" s="64"/>
      <c r="C20" s="65" t="s">
        <v>114</v>
      </c>
      <c r="D20" s="11">
        <v>2</v>
      </c>
      <c r="E20" s="11" t="s">
        <v>111</v>
      </c>
      <c r="F20" s="61">
        <v>2489.4</v>
      </c>
      <c r="G20" s="62">
        <v>4978.8</v>
      </c>
      <c r="H20" s="61">
        <v>2497.5</v>
      </c>
      <c r="I20" s="62">
        <v>4995</v>
      </c>
      <c r="J20" s="61">
        <v>2473.2</v>
      </c>
      <c r="K20" s="62">
        <v>4946.4</v>
      </c>
      <c r="L20" s="61">
        <v>2654.1</v>
      </c>
      <c r="M20" s="62">
        <v>5308.2</v>
      </c>
      <c r="N20" s="61">
        <v>2619</v>
      </c>
      <c r="O20" s="62">
        <v>5238</v>
      </c>
      <c r="P20" s="61">
        <v>2724.3</v>
      </c>
      <c r="Q20" s="62">
        <v>5448.6</v>
      </c>
      <c r="R20" s="10">
        <v>2700</v>
      </c>
      <c r="S20" s="70">
        <v>5400</v>
      </c>
      <c r="T20" s="11">
        <v>2691.9</v>
      </c>
      <c r="U20" s="70">
        <v>5383.8</v>
      </c>
      <c r="V20" s="75"/>
    </row>
    <row r="21" spans="1:22" ht="16.5" customHeight="1">
      <c r="A21" s="9" t="s">
        <v>115</v>
      </c>
      <c r="B21" s="9"/>
      <c r="C21" s="65" t="s">
        <v>116</v>
      </c>
      <c r="D21" s="11">
        <v>12</v>
      </c>
      <c r="E21" s="11" t="s">
        <v>111</v>
      </c>
      <c r="F21" s="61">
        <v>184.4</v>
      </c>
      <c r="G21" s="62">
        <v>2212.8</v>
      </c>
      <c r="H21" s="61">
        <v>185</v>
      </c>
      <c r="I21" s="62">
        <v>2220</v>
      </c>
      <c r="J21" s="61">
        <v>183.2</v>
      </c>
      <c r="K21" s="62">
        <v>2198.4</v>
      </c>
      <c r="L21" s="61">
        <v>196.6</v>
      </c>
      <c r="M21" s="62">
        <v>2359.2</v>
      </c>
      <c r="N21" s="61">
        <v>194</v>
      </c>
      <c r="O21" s="62">
        <v>2328</v>
      </c>
      <c r="P21" s="61">
        <v>201.8</v>
      </c>
      <c r="Q21" s="62">
        <v>2421.6</v>
      </c>
      <c r="R21" s="10">
        <v>200</v>
      </c>
      <c r="S21" s="70">
        <v>2400</v>
      </c>
      <c r="T21" s="11">
        <v>199.4</v>
      </c>
      <c r="U21" s="70">
        <v>2392.8</v>
      </c>
      <c r="V21" s="73" t="s">
        <v>117</v>
      </c>
    </row>
    <row r="22" spans="1:22" ht="16.5" customHeight="1">
      <c r="A22" s="9"/>
      <c r="B22" s="9"/>
      <c r="C22" s="65" t="s">
        <v>118</v>
      </c>
      <c r="D22" s="11">
        <v>18</v>
      </c>
      <c r="E22" s="11" t="s">
        <v>111</v>
      </c>
      <c r="F22" s="61">
        <v>110.64</v>
      </c>
      <c r="G22" s="62">
        <v>1991.52</v>
      </c>
      <c r="H22" s="61">
        <v>111</v>
      </c>
      <c r="I22" s="62">
        <v>1998</v>
      </c>
      <c r="J22" s="61">
        <v>109.92</v>
      </c>
      <c r="K22" s="62">
        <v>1978.56</v>
      </c>
      <c r="L22" s="61">
        <v>117.96</v>
      </c>
      <c r="M22" s="62">
        <v>2123.28</v>
      </c>
      <c r="N22" s="61">
        <v>116.4</v>
      </c>
      <c r="O22" s="62">
        <v>2095.2</v>
      </c>
      <c r="P22" s="61">
        <v>121.08</v>
      </c>
      <c r="Q22" s="62">
        <v>2179.44</v>
      </c>
      <c r="R22" s="10">
        <v>120</v>
      </c>
      <c r="S22" s="70">
        <v>2160</v>
      </c>
      <c r="T22" s="11">
        <v>119.64</v>
      </c>
      <c r="U22" s="70">
        <v>2153.52</v>
      </c>
      <c r="V22" s="74"/>
    </row>
    <row r="23" spans="1:22" ht="16.5" customHeight="1">
      <c r="A23" s="9"/>
      <c r="B23" s="9"/>
      <c r="C23" s="65" t="s">
        <v>119</v>
      </c>
      <c r="D23" s="11">
        <v>30</v>
      </c>
      <c r="E23" s="11" t="s">
        <v>111</v>
      </c>
      <c r="F23" s="61">
        <v>147.52</v>
      </c>
      <c r="G23" s="62">
        <v>4425.6</v>
      </c>
      <c r="H23" s="61">
        <v>148</v>
      </c>
      <c r="I23" s="62">
        <v>4440</v>
      </c>
      <c r="J23" s="61">
        <v>146.56</v>
      </c>
      <c r="K23" s="62">
        <v>4396.8</v>
      </c>
      <c r="L23" s="61">
        <v>157.28</v>
      </c>
      <c r="M23" s="62">
        <v>4718.4</v>
      </c>
      <c r="N23" s="61">
        <v>155.2</v>
      </c>
      <c r="O23" s="62">
        <v>4656</v>
      </c>
      <c r="P23" s="61">
        <v>161.44</v>
      </c>
      <c r="Q23" s="62">
        <v>4843.2</v>
      </c>
      <c r="R23" s="10">
        <v>160</v>
      </c>
      <c r="S23" s="70">
        <v>4800</v>
      </c>
      <c r="T23" s="11">
        <v>159.52</v>
      </c>
      <c r="U23" s="70">
        <v>4785.6</v>
      </c>
      <c r="V23" s="74"/>
    </row>
    <row r="24" spans="1:22" ht="16.5" customHeight="1">
      <c r="A24" s="9"/>
      <c r="B24" s="9"/>
      <c r="C24" s="66" t="s">
        <v>120</v>
      </c>
      <c r="D24" s="11">
        <v>4</v>
      </c>
      <c r="E24" s="11" t="s">
        <v>111</v>
      </c>
      <c r="F24" s="61">
        <v>92.2</v>
      </c>
      <c r="G24" s="62">
        <v>368.8</v>
      </c>
      <c r="H24" s="61">
        <v>92.5</v>
      </c>
      <c r="I24" s="62">
        <v>370</v>
      </c>
      <c r="J24" s="61">
        <v>91.6</v>
      </c>
      <c r="K24" s="62">
        <v>366.4</v>
      </c>
      <c r="L24" s="61">
        <v>98.3</v>
      </c>
      <c r="M24" s="62">
        <v>393.2</v>
      </c>
      <c r="N24" s="61">
        <v>97</v>
      </c>
      <c r="O24" s="62">
        <v>388</v>
      </c>
      <c r="P24" s="61">
        <v>100.9</v>
      </c>
      <c r="Q24" s="62">
        <v>403.6</v>
      </c>
      <c r="R24" s="10">
        <v>100</v>
      </c>
      <c r="S24" s="70">
        <v>400</v>
      </c>
      <c r="T24" s="11">
        <v>99.7</v>
      </c>
      <c r="U24" s="70">
        <v>398.8</v>
      </c>
      <c r="V24" s="74"/>
    </row>
    <row r="25" spans="1:22" ht="16.5" customHeight="1">
      <c r="A25" s="9"/>
      <c r="B25" s="9"/>
      <c r="C25" s="66" t="s">
        <v>121</v>
      </c>
      <c r="D25" s="11">
        <v>79</v>
      </c>
      <c r="E25" s="11" t="s">
        <v>109</v>
      </c>
      <c r="F25" s="61">
        <v>36.88</v>
      </c>
      <c r="G25" s="62">
        <v>2913.52</v>
      </c>
      <c r="H25" s="61">
        <v>37</v>
      </c>
      <c r="I25" s="62">
        <v>2923</v>
      </c>
      <c r="J25" s="61">
        <v>36.64</v>
      </c>
      <c r="K25" s="62">
        <v>2894.56</v>
      </c>
      <c r="L25" s="61">
        <v>39.32</v>
      </c>
      <c r="M25" s="62">
        <v>3106.28</v>
      </c>
      <c r="N25" s="61">
        <v>38.8</v>
      </c>
      <c r="O25" s="62">
        <v>3065.2</v>
      </c>
      <c r="P25" s="61">
        <v>40.36</v>
      </c>
      <c r="Q25" s="62">
        <v>3188.44</v>
      </c>
      <c r="R25" s="10">
        <v>40</v>
      </c>
      <c r="S25" s="70">
        <v>3160</v>
      </c>
      <c r="T25" s="11">
        <v>39.88</v>
      </c>
      <c r="U25" s="70">
        <v>3150.52</v>
      </c>
      <c r="V25" s="75"/>
    </row>
    <row r="26" spans="1:22" ht="16.5" customHeight="1">
      <c r="A26" s="15" t="s">
        <v>122</v>
      </c>
      <c r="B26" s="15"/>
      <c r="C26" s="15"/>
      <c r="D26" s="10" t="s">
        <v>123</v>
      </c>
      <c r="E26" s="67"/>
      <c r="F26" s="11" t="s">
        <v>124</v>
      </c>
      <c r="G26" s="62">
        <v>73760</v>
      </c>
      <c r="H26" s="11" t="s">
        <v>124</v>
      </c>
      <c r="I26" s="62">
        <v>74000</v>
      </c>
      <c r="J26" s="11" t="s">
        <v>124</v>
      </c>
      <c r="K26" s="62">
        <v>73280</v>
      </c>
      <c r="L26" s="11" t="s">
        <v>124</v>
      </c>
      <c r="M26" s="62">
        <v>78640</v>
      </c>
      <c r="N26" s="11" t="s">
        <v>124</v>
      </c>
      <c r="O26" s="62">
        <v>77600</v>
      </c>
      <c r="P26" s="11" t="s">
        <v>124</v>
      </c>
      <c r="Q26" s="62">
        <v>80720</v>
      </c>
      <c r="R26" s="16" t="s">
        <v>124</v>
      </c>
      <c r="S26" s="17">
        <v>80000</v>
      </c>
      <c r="T26" s="16" t="s">
        <v>124</v>
      </c>
      <c r="U26" s="17">
        <v>79760</v>
      </c>
      <c r="V26" s="76"/>
    </row>
    <row r="27" spans="1:22" ht="91.5" customHeight="1">
      <c r="A27" s="68" t="s">
        <v>125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</row>
  </sheetData>
  <sheetProtection/>
  <mergeCells count="24">
    <mergeCell ref="A1:V1"/>
    <mergeCell ref="A2:V2"/>
    <mergeCell ref="A3:V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26:C26"/>
    <mergeCell ref="D26:E26"/>
    <mergeCell ref="A27:V27"/>
    <mergeCell ref="A6:A20"/>
    <mergeCell ref="B6:B10"/>
    <mergeCell ref="B11:B20"/>
    <mergeCell ref="V4:V5"/>
    <mergeCell ref="V6:V10"/>
    <mergeCell ref="V11:V20"/>
    <mergeCell ref="V21:V25"/>
    <mergeCell ref="A4:C5"/>
    <mergeCell ref="A21:B25"/>
  </mergeCells>
  <printOptions horizontalCentered="1"/>
  <pageMargins left="0.16" right="0.16" top="0.16" bottom="0.16" header="0.24" footer="0.2"/>
  <pageSetup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6"/>
  <sheetViews>
    <sheetView zoomScaleSheetLayoutView="100" workbookViewId="0" topLeftCell="A1">
      <selection activeCell="A1" sqref="A1:U1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9.75390625" style="0" customWidth="1"/>
    <col min="4" max="4" width="4.625" style="0" customWidth="1"/>
    <col min="5" max="6" width="5.75390625" style="0" customWidth="1"/>
    <col min="7" max="7" width="7.50390625" style="0" customWidth="1"/>
    <col min="8" max="8" width="5.75390625" style="0" customWidth="1"/>
    <col min="9" max="9" width="7.50390625" style="0" customWidth="1"/>
    <col min="10" max="10" width="5.75390625" style="0" customWidth="1"/>
    <col min="11" max="11" width="7.50390625" style="0" customWidth="1"/>
    <col min="12" max="12" width="5.75390625" style="0" customWidth="1"/>
    <col min="13" max="13" width="7.50390625" style="0" customWidth="1"/>
    <col min="14" max="14" width="5.75390625" style="0" customWidth="1"/>
    <col min="15" max="15" width="7.50390625" style="0" customWidth="1"/>
    <col min="16" max="16" width="5.75390625" style="0" customWidth="1"/>
    <col min="17" max="17" width="7.50390625" style="0" customWidth="1"/>
    <col min="18" max="18" width="5.75390625" style="0" customWidth="1"/>
    <col min="19" max="19" width="7.50390625" style="0" customWidth="1"/>
    <col min="20" max="20" width="5.75390625" style="0" customWidth="1"/>
    <col min="21" max="21" width="7.50390625" style="0" customWidth="1"/>
  </cols>
  <sheetData>
    <row r="1" spans="1:254" ht="19.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</row>
    <row r="2" spans="1:21" ht="24" customHeight="1">
      <c r="A2" s="2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7.75" customHeight="1">
      <c r="A4" s="4" t="s">
        <v>127</v>
      </c>
      <c r="B4" s="5"/>
      <c r="C4" s="5"/>
      <c r="D4" s="6" t="s">
        <v>77</v>
      </c>
      <c r="E4" s="7"/>
      <c r="F4" s="6" t="s">
        <v>78</v>
      </c>
      <c r="G4" s="7"/>
      <c r="H4" s="6" t="s">
        <v>79</v>
      </c>
      <c r="I4" s="7"/>
      <c r="J4" s="6" t="s">
        <v>80</v>
      </c>
      <c r="K4" s="7"/>
      <c r="L4" s="6" t="s">
        <v>81</v>
      </c>
      <c r="M4" s="7"/>
      <c r="N4" s="6" t="s">
        <v>82</v>
      </c>
      <c r="O4" s="7"/>
      <c r="P4" s="6" t="s">
        <v>83</v>
      </c>
      <c r="Q4" s="7"/>
      <c r="R4" s="41" t="s">
        <v>84</v>
      </c>
      <c r="S4" s="41"/>
      <c r="T4" s="41" t="s">
        <v>85</v>
      </c>
      <c r="U4" s="42"/>
    </row>
    <row r="5" spans="1:21" ht="27.75" customHeight="1">
      <c r="A5" s="8"/>
      <c r="B5" s="9"/>
      <c r="C5" s="9"/>
      <c r="D5" s="10" t="s">
        <v>88</v>
      </c>
      <c r="E5" s="11" t="s">
        <v>87</v>
      </c>
      <c r="F5" s="10" t="s">
        <v>89</v>
      </c>
      <c r="G5" s="10" t="s">
        <v>90</v>
      </c>
      <c r="H5" s="10" t="s">
        <v>89</v>
      </c>
      <c r="I5" s="10" t="s">
        <v>90</v>
      </c>
      <c r="J5" s="10" t="s">
        <v>89</v>
      </c>
      <c r="K5" s="10" t="s">
        <v>90</v>
      </c>
      <c r="L5" s="10" t="s">
        <v>89</v>
      </c>
      <c r="M5" s="10" t="s">
        <v>90</v>
      </c>
      <c r="N5" s="10" t="s">
        <v>89</v>
      </c>
      <c r="O5" s="10" t="s">
        <v>90</v>
      </c>
      <c r="P5" s="10" t="s">
        <v>89</v>
      </c>
      <c r="Q5" s="10" t="s">
        <v>90</v>
      </c>
      <c r="R5" s="11" t="s">
        <v>89</v>
      </c>
      <c r="S5" s="11" t="s">
        <v>90</v>
      </c>
      <c r="T5" s="11" t="s">
        <v>89</v>
      </c>
      <c r="U5" s="43" t="s">
        <v>90</v>
      </c>
    </row>
    <row r="6" spans="1:21" ht="30" customHeight="1">
      <c r="A6" s="12" t="s">
        <v>128</v>
      </c>
      <c r="B6" s="13"/>
      <c r="C6" s="14" t="s">
        <v>129</v>
      </c>
      <c r="D6" s="15" t="s">
        <v>130</v>
      </c>
      <c r="E6" s="11">
        <v>308</v>
      </c>
      <c r="F6" s="16">
        <v>1088.92836</v>
      </c>
      <c r="G6" s="17">
        <v>335389.93488</v>
      </c>
      <c r="H6" s="16">
        <v>1090.10304</v>
      </c>
      <c r="I6" s="17">
        <v>335751.73632</v>
      </c>
      <c r="J6" s="16">
        <v>1068.9588</v>
      </c>
      <c r="K6" s="17">
        <v>329239.3104</v>
      </c>
      <c r="L6" s="16">
        <v>1154.71044</v>
      </c>
      <c r="M6" s="17">
        <v>355650.81552</v>
      </c>
      <c r="N6" s="16">
        <v>1153.53576</v>
      </c>
      <c r="O6" s="17">
        <v>355289.01408</v>
      </c>
      <c r="P6" s="16">
        <v>1188.77616</v>
      </c>
      <c r="Q6" s="17">
        <v>366143.05728</v>
      </c>
      <c r="R6" s="16">
        <v>1174.68</v>
      </c>
      <c r="S6" s="16">
        <v>361801.44</v>
      </c>
      <c r="T6" s="16">
        <v>1202.87232</v>
      </c>
      <c r="U6" s="44">
        <v>370484.67456</v>
      </c>
    </row>
    <row r="7" spans="1:21" ht="30" customHeight="1">
      <c r="A7" s="18"/>
      <c r="B7" s="19"/>
      <c r="C7" s="14" t="s">
        <v>131</v>
      </c>
      <c r="D7" s="15" t="s">
        <v>130</v>
      </c>
      <c r="E7" s="11">
        <v>690</v>
      </c>
      <c r="F7" s="16">
        <v>243.03159</v>
      </c>
      <c r="G7" s="17">
        <v>167691.7971</v>
      </c>
      <c r="H7" s="16">
        <v>243.29376</v>
      </c>
      <c r="I7" s="17">
        <v>167872.6944</v>
      </c>
      <c r="J7" s="16">
        <v>238.5747</v>
      </c>
      <c r="K7" s="17">
        <v>164616.543</v>
      </c>
      <c r="L7" s="16">
        <v>257.71311</v>
      </c>
      <c r="M7" s="17">
        <v>177822.0459</v>
      </c>
      <c r="N7" s="16">
        <v>257.45094</v>
      </c>
      <c r="O7" s="17">
        <v>177641.1486</v>
      </c>
      <c r="P7" s="16">
        <v>265.31604</v>
      </c>
      <c r="Q7" s="17">
        <v>183068.0676</v>
      </c>
      <c r="R7" s="16">
        <v>262.17</v>
      </c>
      <c r="S7" s="16">
        <v>180897.3</v>
      </c>
      <c r="T7" s="16">
        <v>268.46208</v>
      </c>
      <c r="U7" s="44">
        <v>185238.8352</v>
      </c>
    </row>
    <row r="8" spans="1:21" ht="30" customHeight="1">
      <c r="A8" s="18"/>
      <c r="B8" s="19"/>
      <c r="C8" s="14" t="s">
        <v>132</v>
      </c>
      <c r="D8" s="15" t="s">
        <v>97</v>
      </c>
      <c r="E8" s="11">
        <v>5500</v>
      </c>
      <c r="F8" s="16">
        <v>30.48903</v>
      </c>
      <c r="G8" s="17">
        <v>167689.665</v>
      </c>
      <c r="H8" s="16">
        <v>30.52192</v>
      </c>
      <c r="I8" s="17">
        <v>167870.56</v>
      </c>
      <c r="J8" s="16">
        <v>29.9299</v>
      </c>
      <c r="K8" s="17">
        <v>164614.45</v>
      </c>
      <c r="L8" s="16">
        <v>32.33087</v>
      </c>
      <c r="M8" s="17">
        <v>177819.785</v>
      </c>
      <c r="N8" s="16">
        <v>32.29798</v>
      </c>
      <c r="O8" s="17">
        <v>177638.89</v>
      </c>
      <c r="P8" s="16">
        <v>33.28468</v>
      </c>
      <c r="Q8" s="17">
        <v>183065.74</v>
      </c>
      <c r="R8" s="16">
        <v>32.89</v>
      </c>
      <c r="S8" s="16">
        <v>180895</v>
      </c>
      <c r="T8" s="16">
        <v>33.67936</v>
      </c>
      <c r="U8" s="44">
        <v>185236.48</v>
      </c>
    </row>
    <row r="9" spans="1:21" ht="30" customHeight="1">
      <c r="A9" s="18"/>
      <c r="B9" s="19"/>
      <c r="C9" s="14" t="s">
        <v>133</v>
      </c>
      <c r="D9" s="15" t="s">
        <v>97</v>
      </c>
      <c r="E9" s="11">
        <v>4500</v>
      </c>
      <c r="F9" s="16">
        <v>18.6327</v>
      </c>
      <c r="G9" s="17">
        <v>83847.15</v>
      </c>
      <c r="H9" s="16">
        <v>18.6528</v>
      </c>
      <c r="I9" s="17">
        <v>83937.6</v>
      </c>
      <c r="J9" s="16">
        <v>18.291</v>
      </c>
      <c r="K9" s="17">
        <v>82309.5</v>
      </c>
      <c r="L9" s="16">
        <v>19.7583</v>
      </c>
      <c r="M9" s="17">
        <v>88912.35</v>
      </c>
      <c r="N9" s="16">
        <v>19.7382</v>
      </c>
      <c r="O9" s="17">
        <v>88821.9</v>
      </c>
      <c r="P9" s="16">
        <v>20.3412</v>
      </c>
      <c r="Q9" s="17">
        <v>91535.4</v>
      </c>
      <c r="R9" s="16">
        <v>20.1</v>
      </c>
      <c r="S9" s="16">
        <v>90450</v>
      </c>
      <c r="T9" s="16">
        <v>20.5824</v>
      </c>
      <c r="U9" s="44">
        <v>92620.8</v>
      </c>
    </row>
    <row r="10" spans="1:21" ht="30" customHeight="1">
      <c r="A10" s="18"/>
      <c r="B10" s="19"/>
      <c r="C10" s="15" t="s">
        <v>134</v>
      </c>
      <c r="D10" s="15" t="s">
        <v>97</v>
      </c>
      <c r="E10" s="11">
        <v>10000</v>
      </c>
      <c r="F10" s="16">
        <v>8.38935</v>
      </c>
      <c r="G10" s="17">
        <v>83893.5</v>
      </c>
      <c r="H10" s="16">
        <v>8.3984</v>
      </c>
      <c r="I10" s="17">
        <v>83984</v>
      </c>
      <c r="J10" s="16">
        <v>8.2355</v>
      </c>
      <c r="K10" s="17">
        <v>82355</v>
      </c>
      <c r="L10" s="16">
        <v>8.89615</v>
      </c>
      <c r="M10" s="17">
        <v>88961.5</v>
      </c>
      <c r="N10" s="16">
        <v>8.8871</v>
      </c>
      <c r="O10" s="17">
        <v>88871</v>
      </c>
      <c r="P10" s="16">
        <v>9.1586</v>
      </c>
      <c r="Q10" s="17">
        <v>91586</v>
      </c>
      <c r="R10" s="16">
        <v>9.05</v>
      </c>
      <c r="S10" s="16">
        <v>90500</v>
      </c>
      <c r="T10" s="16">
        <v>9.2672</v>
      </c>
      <c r="U10" s="44">
        <v>92672</v>
      </c>
    </row>
    <row r="11" spans="1:253" ht="30" customHeight="1">
      <c r="A11" s="20" t="s">
        <v>122</v>
      </c>
      <c r="B11" s="21"/>
      <c r="C11" s="21"/>
      <c r="D11" s="22" t="s">
        <v>135</v>
      </c>
      <c r="E11" s="23"/>
      <c r="F11" s="24" t="s">
        <v>124</v>
      </c>
      <c r="G11" s="25">
        <v>838512.04698</v>
      </c>
      <c r="H11" s="24" t="s">
        <v>124</v>
      </c>
      <c r="I11" s="25">
        <v>839416.59072</v>
      </c>
      <c r="J11" s="24" t="s">
        <v>124</v>
      </c>
      <c r="K11" s="25">
        <v>823134.8034</v>
      </c>
      <c r="L11" s="24" t="s">
        <v>124</v>
      </c>
      <c r="M11" s="25">
        <v>889166.49642</v>
      </c>
      <c r="N11" s="24" t="s">
        <v>124</v>
      </c>
      <c r="O11" s="25">
        <v>888261.95268</v>
      </c>
      <c r="P11" s="24" t="s">
        <v>124</v>
      </c>
      <c r="Q11" s="25">
        <v>915398.26488</v>
      </c>
      <c r="R11" s="45" t="s">
        <v>124</v>
      </c>
      <c r="S11" s="45">
        <v>904543.74</v>
      </c>
      <c r="T11" s="45" t="s">
        <v>124</v>
      </c>
      <c r="U11" s="46">
        <v>926252.78976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1" ht="21" customHeight="1">
      <c r="A12" s="26" t="s">
        <v>136</v>
      </c>
      <c r="B12" s="27" t="s">
        <v>137</v>
      </c>
      <c r="C12" s="27"/>
      <c r="D12" s="27"/>
      <c r="E12" s="27"/>
      <c r="F12" s="27"/>
      <c r="G12" s="27"/>
      <c r="H12" s="27"/>
      <c r="I12" s="27"/>
      <c r="J12" s="34"/>
      <c r="K12" s="27"/>
      <c r="L12" s="27"/>
      <c r="M12" s="27"/>
      <c r="N12" s="27"/>
      <c r="O12" s="27"/>
      <c r="P12" s="27"/>
      <c r="Q12" s="27"/>
      <c r="R12" s="27"/>
      <c r="S12" s="27"/>
      <c r="T12" s="47"/>
      <c r="U12" s="48"/>
    </row>
    <row r="13" spans="1:21" ht="21" customHeight="1">
      <c r="A13" s="28"/>
      <c r="B13" s="29" t="s">
        <v>138</v>
      </c>
      <c r="C13" s="29"/>
      <c r="D13" s="29"/>
      <c r="E13" s="29" t="s">
        <v>139</v>
      </c>
      <c r="F13" s="29"/>
      <c r="G13" s="29"/>
      <c r="H13" s="29"/>
      <c r="I13" s="29"/>
      <c r="J13" s="35"/>
      <c r="K13" s="30" t="s">
        <v>140</v>
      </c>
      <c r="L13" s="30"/>
      <c r="M13" s="29"/>
      <c r="N13" s="29" t="s">
        <v>141</v>
      </c>
      <c r="O13" s="29"/>
      <c r="P13" s="29"/>
      <c r="Q13" s="29"/>
      <c r="R13" s="29"/>
      <c r="S13" s="29"/>
      <c r="T13" s="49"/>
      <c r="U13" s="50"/>
    </row>
    <row r="14" spans="1:21" ht="21" customHeight="1">
      <c r="A14" s="28"/>
      <c r="B14" s="29" t="s">
        <v>142</v>
      </c>
      <c r="C14" s="29"/>
      <c r="D14" s="29"/>
      <c r="E14" s="29" t="s">
        <v>143</v>
      </c>
      <c r="F14" s="29"/>
      <c r="G14" s="29"/>
      <c r="H14" s="29"/>
      <c r="I14" s="29"/>
      <c r="J14" s="35"/>
      <c r="K14" s="36" t="s">
        <v>144</v>
      </c>
      <c r="L14" s="36"/>
      <c r="M14" s="29"/>
      <c r="N14" s="29" t="s">
        <v>145</v>
      </c>
      <c r="O14" s="29"/>
      <c r="P14" s="29"/>
      <c r="Q14" s="29"/>
      <c r="R14" s="29"/>
      <c r="S14" s="29"/>
      <c r="T14" s="49"/>
      <c r="U14" s="50"/>
    </row>
    <row r="15" spans="1:21" ht="21" customHeight="1">
      <c r="A15" s="28"/>
      <c r="B15" s="29" t="s">
        <v>146</v>
      </c>
      <c r="C15" s="29"/>
      <c r="D15" s="29"/>
      <c r="E15" s="29" t="s">
        <v>147</v>
      </c>
      <c r="F15" s="29"/>
      <c r="G15" s="29"/>
      <c r="H15" s="29"/>
      <c r="I15" s="29"/>
      <c r="J15" s="35"/>
      <c r="K15" s="29"/>
      <c r="L15" s="29"/>
      <c r="M15" s="29"/>
      <c r="N15" s="29"/>
      <c r="O15" s="29"/>
      <c r="P15" s="29"/>
      <c r="Q15" s="29"/>
      <c r="R15" s="29"/>
      <c r="S15" s="29"/>
      <c r="T15" s="49"/>
      <c r="U15" s="50"/>
    </row>
    <row r="16" spans="1:21" ht="21" customHeight="1">
      <c r="A16" s="28"/>
      <c r="B16" s="29" t="s">
        <v>148</v>
      </c>
      <c r="C16" s="29"/>
      <c r="D16" s="29"/>
      <c r="E16" s="29"/>
      <c r="F16" s="29"/>
      <c r="G16" s="29"/>
      <c r="H16" s="29"/>
      <c r="I16" s="29"/>
      <c r="J16" s="35"/>
      <c r="K16" s="29"/>
      <c r="L16" s="29"/>
      <c r="M16" s="29"/>
      <c r="N16" s="29"/>
      <c r="O16" s="29"/>
      <c r="P16" s="29"/>
      <c r="Q16" s="29"/>
      <c r="R16" s="29"/>
      <c r="S16" s="29"/>
      <c r="T16" s="49"/>
      <c r="U16" s="50"/>
    </row>
    <row r="17" spans="1:27" ht="21" customHeight="1">
      <c r="A17" s="28"/>
      <c r="B17" s="29" t="s">
        <v>149</v>
      </c>
      <c r="C17" s="29"/>
      <c r="D17" s="29"/>
      <c r="E17" s="30"/>
      <c r="F17" s="29"/>
      <c r="G17" s="30"/>
      <c r="H17" s="30" t="s">
        <v>150</v>
      </c>
      <c r="I17" s="37"/>
      <c r="J17" s="37"/>
      <c r="K17" s="38" t="s">
        <v>151</v>
      </c>
      <c r="L17" s="38"/>
      <c r="M17" s="38"/>
      <c r="N17" s="38"/>
      <c r="O17" s="35"/>
      <c r="P17" s="37"/>
      <c r="Q17" s="30" t="s">
        <v>152</v>
      </c>
      <c r="R17" s="36"/>
      <c r="S17" s="36"/>
      <c r="T17" s="33"/>
      <c r="U17" s="51"/>
      <c r="V17" s="52"/>
      <c r="W17" s="52"/>
      <c r="X17" s="52"/>
      <c r="Y17" s="52"/>
      <c r="Z17" s="52"/>
      <c r="AA17" s="52"/>
    </row>
    <row r="18" spans="1:27" ht="21" customHeight="1">
      <c r="A18" s="28"/>
      <c r="B18" s="29" t="s">
        <v>153</v>
      </c>
      <c r="C18" s="29"/>
      <c r="D18" s="29"/>
      <c r="E18" s="30"/>
      <c r="F18" s="29"/>
      <c r="G18" s="30"/>
      <c r="H18" s="30" t="s">
        <v>154</v>
      </c>
      <c r="I18" s="37"/>
      <c r="J18" s="37"/>
      <c r="K18" s="38" t="s">
        <v>155</v>
      </c>
      <c r="L18" s="38"/>
      <c r="M18" s="38"/>
      <c r="N18" s="29"/>
      <c r="O18" s="35"/>
      <c r="P18" s="37"/>
      <c r="Q18" s="29" t="s">
        <v>156</v>
      </c>
      <c r="R18" s="37"/>
      <c r="S18" s="37"/>
      <c r="T18" s="33"/>
      <c r="U18" s="50"/>
      <c r="V18" s="52"/>
      <c r="W18" s="52"/>
      <c r="X18" s="52"/>
      <c r="Y18" s="52"/>
      <c r="Z18" s="52"/>
      <c r="AA18" s="52"/>
    </row>
    <row r="19" spans="1:27" ht="21" customHeight="1">
      <c r="A19" s="28"/>
      <c r="B19" s="29" t="s">
        <v>157</v>
      </c>
      <c r="C19" s="29"/>
      <c r="D19" s="29"/>
      <c r="E19" s="29"/>
      <c r="F19" s="29"/>
      <c r="G19" s="29"/>
      <c r="H19" s="29" t="s">
        <v>158</v>
      </c>
      <c r="I19" s="37"/>
      <c r="J19" s="37"/>
      <c r="K19" s="38" t="s">
        <v>159</v>
      </c>
      <c r="L19" s="38"/>
      <c r="M19" s="38"/>
      <c r="N19" s="29"/>
      <c r="O19" s="35"/>
      <c r="P19" s="37"/>
      <c r="Q19" s="29" t="s">
        <v>160</v>
      </c>
      <c r="R19" s="37"/>
      <c r="S19" s="37"/>
      <c r="T19" s="33"/>
      <c r="U19" s="50"/>
      <c r="V19" s="52"/>
      <c r="W19" s="52"/>
      <c r="X19" s="52"/>
      <c r="Y19" s="52"/>
      <c r="Z19" s="52"/>
      <c r="AA19" s="52"/>
    </row>
    <row r="20" spans="1:21" ht="21" customHeight="1">
      <c r="A20" s="28"/>
      <c r="B20" s="29" t="s">
        <v>161</v>
      </c>
      <c r="C20" s="29"/>
      <c r="D20" s="29"/>
      <c r="E20" s="29"/>
      <c r="F20" s="29"/>
      <c r="G20" s="29"/>
      <c r="H20" s="29" t="s">
        <v>162</v>
      </c>
      <c r="I20" s="29"/>
      <c r="J20" s="29"/>
      <c r="K20" s="35"/>
      <c r="L20" s="29"/>
      <c r="M20" s="29"/>
      <c r="N20" s="29"/>
      <c r="O20" s="29"/>
      <c r="P20" s="29"/>
      <c r="Q20" s="29"/>
      <c r="R20" s="29"/>
      <c r="S20" s="29"/>
      <c r="T20" s="49"/>
      <c r="U20" s="50"/>
    </row>
    <row r="21" spans="1:21" ht="21" customHeight="1">
      <c r="A21" s="28"/>
      <c r="B21" s="29" t="s">
        <v>163</v>
      </c>
      <c r="C21" s="29"/>
      <c r="D21" s="29"/>
      <c r="E21" s="29"/>
      <c r="F21" s="29"/>
      <c r="G21" s="29"/>
      <c r="H21" s="29"/>
      <c r="I21" s="29"/>
      <c r="J21" s="35"/>
      <c r="K21" s="29"/>
      <c r="L21" s="29"/>
      <c r="M21" s="29"/>
      <c r="N21" s="29"/>
      <c r="O21" s="29"/>
      <c r="P21" s="29"/>
      <c r="Q21" s="29"/>
      <c r="R21" s="29"/>
      <c r="S21" s="29"/>
      <c r="T21" s="49"/>
      <c r="U21" s="50"/>
    </row>
    <row r="22" spans="1:21" ht="21" customHeight="1">
      <c r="A22" s="28"/>
      <c r="B22" s="29" t="s">
        <v>164</v>
      </c>
      <c r="C22" s="29"/>
      <c r="D22" s="29"/>
      <c r="E22" s="29"/>
      <c r="F22" s="29"/>
      <c r="G22" s="29"/>
      <c r="H22" s="29"/>
      <c r="I22" s="29"/>
      <c r="J22" s="35"/>
      <c r="K22" s="29"/>
      <c r="L22" s="29"/>
      <c r="M22" s="29"/>
      <c r="N22" s="29"/>
      <c r="O22" s="29"/>
      <c r="P22" s="29"/>
      <c r="Q22" s="29"/>
      <c r="R22" s="29"/>
      <c r="S22" s="29"/>
      <c r="T22" s="49"/>
      <c r="U22" s="50"/>
    </row>
    <row r="23" spans="1:21" ht="21" customHeight="1">
      <c r="A23" s="31"/>
      <c r="B23" s="32" t="s">
        <v>165</v>
      </c>
      <c r="C23" s="32"/>
      <c r="D23" s="32"/>
      <c r="E23" s="32"/>
      <c r="F23" s="32"/>
      <c r="G23" s="32"/>
      <c r="H23" s="32"/>
      <c r="I23" s="32"/>
      <c r="J23" s="39"/>
      <c r="K23" s="32"/>
      <c r="L23" s="32"/>
      <c r="M23" s="32"/>
      <c r="N23" s="32"/>
      <c r="O23" s="32"/>
      <c r="P23" s="32"/>
      <c r="Q23" s="32"/>
      <c r="R23" s="32"/>
      <c r="S23" s="32"/>
      <c r="T23" s="53"/>
      <c r="U23" s="54"/>
    </row>
    <row r="24" spans="1:19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</sheetData>
  <sheetProtection/>
  <mergeCells count="18">
    <mergeCell ref="A1:U1"/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11:C11"/>
    <mergeCell ref="D11:E11"/>
    <mergeCell ref="K13:L13"/>
    <mergeCell ref="K14:L14"/>
    <mergeCell ref="A4:C5"/>
    <mergeCell ref="A6:B10"/>
  </mergeCells>
  <printOptions horizontalCentered="1"/>
  <pageMargins left="0.16" right="0.16" top="0.2" bottom="0.2" header="0.16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吴燕</cp:lastModifiedBy>
  <cp:lastPrinted>2015-09-21T03:29:00Z</cp:lastPrinted>
  <dcterms:created xsi:type="dcterms:W3CDTF">2015-09-10T08:39:00Z</dcterms:created>
  <dcterms:modified xsi:type="dcterms:W3CDTF">2019-12-11T11:41:04Z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