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1" activeTab="2"/>
  </bookViews>
  <sheets>
    <sheet name="附件一" sheetId="1" state="hidden" r:id="rId1"/>
    <sheet name="附件1" sheetId="2" r:id="rId2"/>
    <sheet name="附件2" sheetId="3" r:id="rId3"/>
    <sheet name="附件3" sheetId="4" r:id="rId4"/>
  </sheets>
  <definedNames/>
  <calcPr fullCalcOnLoad="1"/>
</workbook>
</file>

<file path=xl/sharedStrings.xml><?xml version="1.0" encoding="utf-8"?>
<sst xmlns="http://schemas.openxmlformats.org/spreadsheetml/2006/main" count="332" uniqueCount="172">
  <si>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</si>
  <si>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</si>
  <si>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</si>
  <si>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</si>
  <si>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</si>
  <si>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</si>
  <si>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</si>
  <si>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</si>
  <si>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</si>
  <si>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</si>
  <si>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</si>
  <si>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</si>
  <si>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</si>
  <si>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</si>
  <si>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</si>
  <si>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</si>
  <si>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</si>
  <si>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</si>
  <si>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</si>
  <si>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</si>
  <si>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</si>
  <si>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</si>
  <si>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</si>
  <si>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</si>
  <si>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</si>
  <si>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</si>
  <si>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</si>
  <si>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</si>
  <si>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</si>
  <si>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</si>
  <si>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</si>
  <si>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</si>
  <si>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</si>
  <si>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</si>
  <si>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</si>
  <si>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</si>
  <si>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</si>
  <si>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</si>
  <si>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</si>
  <si>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</si>
  <si>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</si>
  <si>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</si>
  <si>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</si>
  <si>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</si>
  <si>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</si>
  <si>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</si>
  <si>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</si>
  <si>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</si>
  <si>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</si>
  <si>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</si>
  <si>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</si>
  <si>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</si>
  <si>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</si>
  <si>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</si>
  <si>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</si>
  <si>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</si>
  <si>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</si>
  <si>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</si>
  <si>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</si>
  <si>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</si>
  <si>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</si>
  <si>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</si>
  <si>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</si>
  <si>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</si>
  <si>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</si>
  <si>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</si>
  <si>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附件1</t>
  </si>
  <si>
    <t>汕尾市土地增值税扣除项目金额标准(2008-2018年)</t>
  </si>
  <si>
    <t>模块名称</t>
  </si>
  <si>
    <r>
      <t>1、按总建筑面积计；2、若有两种或以上类型桩，可按相应占比综合折算指标，相应占比按其对应的基座平面面积比例计</t>
    </r>
    <r>
      <rPr>
        <sz val="10"/>
        <rFont val="宋体"/>
        <family val="0"/>
      </rPr>
      <t>。</t>
    </r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</si>
  <si>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含外立面、屋面保温隔热装饰和公共区（大堂、电梯前室、楼梯间）装修；户内按毛坯标准：墙面、地面、天面砂浆抹平，门（入户、防火、其他）、铝合金门窗、护栏，配电箱、弱电箱（网络、电讯、有线电视）、智能化、消防设施、 防雷、给水入口和排水出口等；4、住宅塔楼第1、2层等楼层为商铺、办公等用途的，参考“商业裙楼”造价指标；5、不含电梯；6、商业裙楼层高首层按6m，标准层4.5m计；7、住宅塔楼层高按3m计。</t>
  </si>
  <si>
    <t>住宅(塔)楼</t>
  </si>
  <si>
    <r>
      <t>1、按模块相应建筑面积计，下面有裙楼的，应扣除裙楼面积；
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
4、层高首层按5.5m，标准层4m计。</t>
    </r>
  </si>
  <si>
    <t>1、除注明外按各模块占地面积计；2、室外泳池含设备，按设计储水体积计；3、高低压配电中的高压电缆按直埋方式考虑，电缆保护管为塑料保护管，并综合考虑路面或人行道的拆除及修复；高压电缆直径为3*300 mm²，按电缆累计总长度以m计算。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</si>
  <si>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</si>
  <si>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附件2</t>
  </si>
  <si>
    <t xml:space="preserve">               户内装修综合指标细目组成                          </t>
  </si>
  <si>
    <t>单价合价单位：元</t>
  </si>
  <si>
    <t>装修分类</t>
  </si>
  <si>
    <t>工程量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</si>
  <si>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</si>
  <si>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</si>
  <si>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</si>
  <si>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</si>
  <si>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</si>
  <si>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</si>
  <si>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</si>
  <si>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</si>
  <si>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</si>
  <si>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</si>
  <si>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</si>
  <si>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</si>
  <si>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</si>
  <si>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</si>
  <si>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</si>
  <si>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</si>
  <si>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</si>
  <si>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</si>
  <si>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</si>
  <si>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</si>
  <si>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</si>
  <si>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</si>
  <si>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</si>
  <si>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</si>
  <si>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</si>
  <si>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</si>
  <si>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</si>
  <si>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</si>
  <si>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</si>
  <si>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</si>
  <si>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</si>
  <si>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</si>
  <si>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</si>
  <si>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</si>
  <si>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</si>
  <si>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</si>
  <si>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</si>
  <si>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</si>
  <si>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</si>
  <si>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</si>
  <si>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</si>
  <si>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</si>
  <si>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</si>
  <si>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</si>
  <si>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</si>
  <si>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</si>
  <si>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</si>
  <si>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</si>
  <si>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</si>
  <si>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</si>
  <si>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</si>
  <si>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附件3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</si>
  <si>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</si>
  <si>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</si>
  <si>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</si>
  <si>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</si>
  <si>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</si>
  <si>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</si>
  <si>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</si>
  <si>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</si>
  <si>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</si>
  <si>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</si>
  <si>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</si>
  <si>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</si>
  <si>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</si>
  <si>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</si>
  <si>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</si>
  <si>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</si>
  <si>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</si>
  <si>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</si>
  <si>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</si>
  <si>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</si>
  <si>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</si>
  <si>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</si>
  <si>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</si>
  <si>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100~120cm×100~120cm</t>
  </si>
  <si>
    <t>307棵</t>
  </si>
  <si>
    <t>苗高×冠幅 100~120cm×130~150cm</t>
  </si>
  <si>
    <t>103棵</t>
  </si>
  <si>
    <t>苗高×冠幅 100~120cm×160~180cm</t>
  </si>
  <si>
    <t>50棵</t>
  </si>
  <si>
    <t>苗高×冠幅 100~120cm×200~220cm</t>
  </si>
  <si>
    <t>25棵</t>
  </si>
  <si>
    <t>苗高×冠幅 140~160cm×140~160cm</t>
  </si>
  <si>
    <t>131棵</t>
  </si>
  <si>
    <t>苗高×冠幅 160~180cm×180~200cm</t>
  </si>
  <si>
    <t>48棵</t>
  </si>
  <si>
    <t>苗高×冠幅 180~200cm×200~240cm</t>
  </si>
  <si>
    <t>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</si>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</sst>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sz val="11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9"/>
      <name val="宋体"/>
      <family val="0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10"/>
      <name val="仿宋_GB2312"/>
      <family val="3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20"/>
      <color indexed="10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仿宋_GB2312"/>
      <family val="3"/>
    </font>
    <font>
      <sz val="10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6"/>
      <color rgb="FFFF0000"/>
      <name val="仿宋_GB2312"/>
      <family val="3"/>
    </font>
    <font>
      <b/>
      <sz val="20"/>
      <color rgb="FFFF0000"/>
      <name val="宋体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  <font>
      <sz val="10"/>
      <color rgb="FFFF0000"/>
      <name val="仿宋_GB2312"/>
      <family val="3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6" borderId="2" applyNumberFormat="0" applyFont="0" applyAlignment="0" applyProtection="0"/>
    <xf numFmtId="0" fontId="29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0" fontId="32" fillId="0" borderId="4" applyNumberFormat="0" applyFill="0" applyAlignment="0" applyProtection="0"/>
    <xf numFmtId="0" fontId="29" fillId="3" borderId="0" applyNumberFormat="0" applyBorder="0" applyAlignment="0" applyProtection="0"/>
    <xf numFmtId="0" fontId="37" fillId="2" borderId="5" applyNumberFormat="0" applyAlignment="0" applyProtection="0"/>
    <xf numFmtId="0" fontId="25" fillId="2" borderId="1" applyNumberFormat="0" applyAlignment="0" applyProtection="0"/>
    <xf numFmtId="0" fontId="39" fillId="8" borderId="6" applyNumberFormat="0" applyAlignment="0" applyProtection="0"/>
    <xf numFmtId="0" fontId="24" fillId="9" borderId="0" applyNumberFormat="0" applyBorder="0" applyAlignment="0" applyProtection="0"/>
    <xf numFmtId="0" fontId="29" fillId="10" borderId="0" applyNumberFormat="0" applyBorder="0" applyAlignment="0" applyProtection="0"/>
    <xf numFmtId="0" fontId="40" fillId="0" borderId="7" applyNumberFormat="0" applyFill="0" applyAlignment="0" applyProtection="0"/>
    <xf numFmtId="0" fontId="27" fillId="0" borderId="8" applyNumberFormat="0" applyFill="0" applyAlignment="0" applyProtection="0"/>
    <xf numFmtId="0" fontId="36" fillId="9" borderId="0" applyNumberFormat="0" applyBorder="0" applyAlignment="0" applyProtection="0"/>
    <xf numFmtId="0" fontId="38" fillId="11" borderId="0" applyNumberFormat="0" applyBorder="0" applyAlignment="0" applyProtection="0"/>
    <xf numFmtId="0" fontId="24" fillId="12" borderId="0" applyNumberFormat="0" applyBorder="0" applyAlignment="0" applyProtection="0"/>
    <xf numFmtId="0" fontId="2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9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4" fillId="4" borderId="0" applyNumberFormat="0" applyBorder="0" applyAlignment="0" applyProtection="0"/>
    <xf numFmtId="0" fontId="29" fillId="4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7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3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7" fillId="0" borderId="14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textRotation="255" wrapText="1"/>
    </xf>
    <xf numFmtId="0" fontId="5" fillId="0" borderId="49" xfId="0" applyNumberFormat="1" applyFont="1" applyFill="1" applyBorder="1" applyAlignment="1">
      <alignment horizontal="center" vertical="center" textRotation="255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176" fontId="43" fillId="0" borderId="16" xfId="0" applyNumberFormat="1" applyFont="1" applyFill="1" applyBorder="1" applyAlignment="1">
      <alignment horizontal="center" vertical="center" wrapText="1"/>
    </xf>
    <xf numFmtId="176" fontId="44" fillId="0" borderId="14" xfId="0" applyNumberFormat="1" applyFont="1" applyFill="1" applyBorder="1" applyAlignment="1">
      <alignment horizontal="center" vertical="center"/>
    </xf>
    <xf numFmtId="176" fontId="43" fillId="0" borderId="50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 textRotation="255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48" xfId="0" applyNumberFormat="1" applyFont="1" applyFill="1" applyBorder="1" applyAlignment="1">
      <alignment horizontal="center" vertical="center" textRotation="255" wrapText="1"/>
    </xf>
    <xf numFmtId="0" fontId="17" fillId="0" borderId="49" xfId="0" applyNumberFormat="1" applyFont="1" applyFill="1" applyBorder="1" applyAlignment="1">
      <alignment horizontal="center" vertical="center" textRotation="255" wrapText="1"/>
    </xf>
    <xf numFmtId="0" fontId="17" fillId="0" borderId="4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43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176" fontId="43" fillId="0" borderId="51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textRotation="255" wrapText="1"/>
    </xf>
    <xf numFmtId="0" fontId="17" fillId="0" borderId="54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textRotation="255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>
      <alignment horizontal="center" vertical="center" textRotation="255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6" xfId="0" applyNumberFormat="1" applyFont="1" applyFill="1" applyBorder="1" applyAlignment="1">
      <alignment horizontal="center" vertical="center" textRotation="255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176" fontId="43" fillId="0" borderId="48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43" fillId="0" borderId="14" xfId="0" applyNumberFormat="1" applyFont="1" applyFill="1" applyBorder="1" applyAlignment="1">
      <alignment horizontal="center" vertical="center" wrapText="1"/>
    </xf>
    <xf numFmtId="176" fontId="17" fillId="0" borderId="14" xfId="0" applyNumberFormat="1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44" fillId="0" borderId="57" xfId="0" applyFont="1" applyFill="1" applyBorder="1" applyAlignment="1">
      <alignment horizontal="left" vertical="center" wrapText="1"/>
    </xf>
    <xf numFmtId="0" fontId="17" fillId="0" borderId="58" xfId="0" applyFont="1" applyFill="1" applyBorder="1" applyAlignment="1">
      <alignment horizontal="left" vertical="center" wrapText="1"/>
    </xf>
    <xf numFmtId="0" fontId="46" fillId="0" borderId="48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59" xfId="0" applyFont="1" applyFill="1" applyBorder="1" applyAlignment="1">
      <alignment horizontal="left" vertical="center" wrapText="1"/>
    </xf>
    <xf numFmtId="0" fontId="17" fillId="0" borderId="6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46" fillId="0" borderId="48" xfId="0" applyFont="1" applyFill="1" applyBorder="1" applyAlignment="1">
      <alignment horizontal="left" vertical="center" wrapText="1"/>
    </xf>
    <xf numFmtId="0" fontId="44" fillId="0" borderId="48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44" fillId="0" borderId="62" xfId="0" applyFont="1" applyFill="1" applyBorder="1" applyAlignment="1">
      <alignment horizontal="left" vertical="center" wrapText="1"/>
    </xf>
    <xf numFmtId="176" fontId="46" fillId="0" borderId="16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120" customWidth="1"/>
    <col min="2" max="2" width="5.75390625" style="121" customWidth="1"/>
    <col min="3" max="3" width="9.75390625" style="121" customWidth="1"/>
    <col min="4" max="4" width="18.75390625" style="121" customWidth="1"/>
    <col min="5" max="12" width="8.50390625" style="120" customWidth="1"/>
    <col min="13" max="13" width="86.625" style="120" customWidth="1"/>
    <col min="14" max="236" width="9.00390625" style="117" customWidth="1"/>
  </cols>
  <sheetData>
    <row r="1" spans="1:13" ht="34.5" customHeight="1">
      <c r="A1" s="123" t="s">
        <v>0</v>
      </c>
      <c r="B1" s="123"/>
      <c r="C1" s="124" t="s">
        <v>1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s="118" customFormat="1" ht="18" customHeight="1">
      <c r="A2" s="126" t="s">
        <v>2</v>
      </c>
      <c r="B2" s="127" t="s">
        <v>3</v>
      </c>
      <c r="C2" s="126"/>
      <c r="D2" s="126"/>
      <c r="E2" s="199" t="s">
        <v>4</v>
      </c>
      <c r="F2" s="130"/>
      <c r="G2" s="130"/>
      <c r="H2" s="130"/>
      <c r="I2" s="130"/>
      <c r="J2" s="130"/>
      <c r="K2" s="130"/>
      <c r="L2" s="130"/>
      <c r="M2" s="210" t="s">
        <v>5</v>
      </c>
    </row>
    <row r="3" spans="1:13" s="118" customFormat="1" ht="21" customHeight="1">
      <c r="A3" s="126"/>
      <c r="B3" s="127"/>
      <c r="C3" s="130"/>
      <c r="D3" s="130"/>
      <c r="E3" s="199">
        <v>2008</v>
      </c>
      <c r="F3" s="130">
        <v>2009</v>
      </c>
      <c r="G3" s="130">
        <v>2010</v>
      </c>
      <c r="H3" s="130">
        <v>2011</v>
      </c>
      <c r="I3" s="130">
        <v>2012</v>
      </c>
      <c r="J3" s="130">
        <v>2013</v>
      </c>
      <c r="K3" s="130">
        <v>2014</v>
      </c>
      <c r="L3" s="130">
        <v>2015</v>
      </c>
      <c r="M3" s="211"/>
    </row>
    <row r="4" spans="1:13" s="119" customFormat="1" ht="18" customHeight="1">
      <c r="A4" s="134" t="s">
        <v>6</v>
      </c>
      <c r="B4" s="135" t="s">
        <v>7</v>
      </c>
      <c r="C4" s="136" t="s">
        <v>8</v>
      </c>
      <c r="D4" s="136"/>
      <c r="E4" s="177" t="e">
        <f aca="true" t="shared" si="0" ref="E4:E19">K4*0.888</f>
        <v>#REF!</v>
      </c>
      <c r="F4" s="177" t="e">
        <f aca="true" t="shared" si="1" ref="F4:F19">K4*0.895</f>
        <v>#REF!</v>
      </c>
      <c r="G4" s="177" t="e">
        <f aca="true" t="shared" si="2" ref="G4:G19">K4*0.942</f>
        <v>#REF!</v>
      </c>
      <c r="H4" s="177" t="e">
        <f aca="true" t="shared" si="3" ref="H4:H19">K4*0.977</f>
        <v>#REF!</v>
      </c>
      <c r="I4" s="177" t="e">
        <f aca="true" t="shared" si="4" ref="I4:I19">K4*0.96</f>
        <v>#REF!</v>
      </c>
      <c r="J4" s="177" t="e">
        <f>K4*0.993</f>
        <v>#REF!</v>
      </c>
      <c r="K4" s="177" t="e">
        <f>#REF!*0.95</f>
        <v>#REF!</v>
      </c>
      <c r="L4" s="177" t="e">
        <f aca="true" t="shared" si="5" ref="L4:L19">K4*0.981</f>
        <v>#REF!</v>
      </c>
      <c r="M4" s="179" t="s">
        <v>9</v>
      </c>
    </row>
    <row r="5" spans="1:13" s="119" customFormat="1" ht="18" customHeight="1">
      <c r="A5" s="134"/>
      <c r="B5" s="135"/>
      <c r="C5" s="136" t="s">
        <v>10</v>
      </c>
      <c r="D5" s="136" t="s">
        <v>11</v>
      </c>
      <c r="E5" s="177" t="e">
        <f t="shared" si="0"/>
        <v>#REF!</v>
      </c>
      <c r="F5" s="177" t="e">
        <f t="shared" si="1"/>
        <v>#REF!</v>
      </c>
      <c r="G5" s="177" t="e">
        <f t="shared" si="2"/>
        <v>#REF!</v>
      </c>
      <c r="H5" s="177" t="e">
        <f t="shared" si="3"/>
        <v>#REF!</v>
      </c>
      <c r="I5" s="177" t="e">
        <f t="shared" si="4"/>
        <v>#REF!</v>
      </c>
      <c r="J5" s="177" t="e">
        <f aca="true" t="shared" si="6" ref="J5:J21">K5*0.993</f>
        <v>#REF!</v>
      </c>
      <c r="K5" s="177" t="e">
        <f>#REF!*0.95</f>
        <v>#REF!</v>
      </c>
      <c r="L5" s="177" t="e">
        <f t="shared" si="5"/>
        <v>#REF!</v>
      </c>
      <c r="M5" s="180"/>
    </row>
    <row r="6" spans="1:13" s="119" customFormat="1" ht="18" customHeight="1">
      <c r="A6" s="134"/>
      <c r="B6" s="135"/>
      <c r="C6" s="136"/>
      <c r="D6" s="136" t="s">
        <v>12</v>
      </c>
      <c r="E6" s="177" t="e">
        <f t="shared" si="0"/>
        <v>#REF!</v>
      </c>
      <c r="F6" s="177" t="e">
        <f t="shared" si="1"/>
        <v>#REF!</v>
      </c>
      <c r="G6" s="177" t="e">
        <f t="shared" si="2"/>
        <v>#REF!</v>
      </c>
      <c r="H6" s="177" t="e">
        <f t="shared" si="3"/>
        <v>#REF!</v>
      </c>
      <c r="I6" s="177" t="e">
        <f t="shared" si="4"/>
        <v>#REF!</v>
      </c>
      <c r="J6" s="177" t="e">
        <f t="shared" si="6"/>
        <v>#REF!</v>
      </c>
      <c r="K6" s="177" t="e">
        <f>#REF!*0.95</f>
        <v>#REF!</v>
      </c>
      <c r="L6" s="177" t="e">
        <f t="shared" si="5"/>
        <v>#REF!</v>
      </c>
      <c r="M6" s="180"/>
    </row>
    <row r="7" spans="1:13" s="119" customFormat="1" ht="18" customHeight="1">
      <c r="A7" s="134"/>
      <c r="B7" s="135"/>
      <c r="C7" s="136"/>
      <c r="D7" s="136" t="s">
        <v>13</v>
      </c>
      <c r="E7" s="177" t="e">
        <f t="shared" si="0"/>
        <v>#REF!</v>
      </c>
      <c r="F7" s="177" t="e">
        <f t="shared" si="1"/>
        <v>#REF!</v>
      </c>
      <c r="G7" s="177" t="e">
        <f t="shared" si="2"/>
        <v>#REF!</v>
      </c>
      <c r="H7" s="177" t="e">
        <f t="shared" si="3"/>
        <v>#REF!</v>
      </c>
      <c r="I7" s="177" t="e">
        <f t="shared" si="4"/>
        <v>#REF!</v>
      </c>
      <c r="J7" s="177" t="e">
        <f t="shared" si="6"/>
        <v>#REF!</v>
      </c>
      <c r="K7" s="177" t="e">
        <f>#REF!*0.95</f>
        <v>#REF!</v>
      </c>
      <c r="L7" s="177" t="e">
        <f t="shared" si="5"/>
        <v>#REF!</v>
      </c>
      <c r="M7" s="180"/>
    </row>
    <row r="8" spans="1:13" s="119" customFormat="1" ht="18" customHeight="1">
      <c r="A8" s="134"/>
      <c r="B8" s="141" t="s">
        <v>14</v>
      </c>
      <c r="C8" s="142" t="s">
        <v>15</v>
      </c>
      <c r="D8" s="142"/>
      <c r="E8" s="177" t="e">
        <f t="shared" si="0"/>
        <v>#REF!</v>
      </c>
      <c r="F8" s="177" t="e">
        <f t="shared" si="1"/>
        <v>#REF!</v>
      </c>
      <c r="G8" s="177" t="e">
        <f t="shared" si="2"/>
        <v>#REF!</v>
      </c>
      <c r="H8" s="177" t="e">
        <f t="shared" si="3"/>
        <v>#REF!</v>
      </c>
      <c r="I8" s="177" t="e">
        <f t="shared" si="4"/>
        <v>#REF!</v>
      </c>
      <c r="J8" s="177" t="e">
        <f t="shared" si="6"/>
        <v>#REF!</v>
      </c>
      <c r="K8" s="177" t="e">
        <f>#REF!*0.95</f>
        <v>#REF!</v>
      </c>
      <c r="L8" s="177" t="e">
        <f t="shared" si="5"/>
        <v>#REF!</v>
      </c>
      <c r="M8" s="181" t="s">
        <v>16</v>
      </c>
    </row>
    <row r="9" spans="1:13" s="119" customFormat="1" ht="18" customHeight="1">
      <c r="A9" s="134"/>
      <c r="B9" s="141"/>
      <c r="C9" s="136" t="s">
        <v>17</v>
      </c>
      <c r="D9" s="136"/>
      <c r="E9" s="177" t="e">
        <f t="shared" si="0"/>
        <v>#REF!</v>
      </c>
      <c r="F9" s="177" t="e">
        <f t="shared" si="1"/>
        <v>#REF!</v>
      </c>
      <c r="G9" s="177" t="e">
        <f t="shared" si="2"/>
        <v>#REF!</v>
      </c>
      <c r="H9" s="177" t="e">
        <f t="shared" si="3"/>
        <v>#REF!</v>
      </c>
      <c r="I9" s="177" t="e">
        <f t="shared" si="4"/>
        <v>#REF!</v>
      </c>
      <c r="J9" s="177" t="e">
        <f t="shared" si="6"/>
        <v>#REF!</v>
      </c>
      <c r="K9" s="177" t="e">
        <f>#REF!*0.95</f>
        <v>#REF!</v>
      </c>
      <c r="L9" s="177" t="e">
        <f t="shared" si="5"/>
        <v>#REF!</v>
      </c>
      <c r="M9" s="182"/>
    </row>
    <row r="10" spans="1:13" s="119" customFormat="1" ht="18" customHeight="1">
      <c r="A10" s="134"/>
      <c r="B10" s="141"/>
      <c r="C10" s="144" t="s">
        <v>18</v>
      </c>
      <c r="D10" s="144"/>
      <c r="E10" s="177" t="e">
        <f t="shared" si="0"/>
        <v>#REF!</v>
      </c>
      <c r="F10" s="177" t="e">
        <f t="shared" si="1"/>
        <v>#REF!</v>
      </c>
      <c r="G10" s="177" t="e">
        <f t="shared" si="2"/>
        <v>#REF!</v>
      </c>
      <c r="H10" s="177" t="e">
        <f t="shared" si="3"/>
        <v>#REF!</v>
      </c>
      <c r="I10" s="177" t="e">
        <f t="shared" si="4"/>
        <v>#REF!</v>
      </c>
      <c r="J10" s="177" t="e">
        <f t="shared" si="6"/>
        <v>#REF!</v>
      </c>
      <c r="K10" s="177" t="e">
        <f>#REF!*0.95</f>
        <v>#REF!</v>
      </c>
      <c r="L10" s="177" t="e">
        <f t="shared" si="5"/>
        <v>#REF!</v>
      </c>
      <c r="M10" s="182"/>
    </row>
    <row r="11" spans="1:13" s="119" customFormat="1" ht="18" customHeight="1">
      <c r="A11" s="134"/>
      <c r="B11" s="135"/>
      <c r="C11" s="136" t="s">
        <v>19</v>
      </c>
      <c r="D11" s="136"/>
      <c r="E11" s="177" t="e">
        <f t="shared" si="0"/>
        <v>#REF!</v>
      </c>
      <c r="F11" s="177" t="e">
        <f t="shared" si="1"/>
        <v>#REF!</v>
      </c>
      <c r="G11" s="177" t="e">
        <f t="shared" si="2"/>
        <v>#REF!</v>
      </c>
      <c r="H11" s="177" t="e">
        <f t="shared" si="3"/>
        <v>#REF!</v>
      </c>
      <c r="I11" s="177" t="e">
        <f t="shared" si="4"/>
        <v>#REF!</v>
      </c>
      <c r="J11" s="177" t="e">
        <f t="shared" si="6"/>
        <v>#REF!</v>
      </c>
      <c r="K11" s="177" t="e">
        <f>#REF!*0.95</f>
        <v>#REF!</v>
      </c>
      <c r="L11" s="177" t="e">
        <f t="shared" si="5"/>
        <v>#REF!</v>
      </c>
      <c r="M11" s="183" t="s">
        <v>20</v>
      </c>
    </row>
    <row r="12" spans="1:13" s="119" customFormat="1" ht="18" customHeight="1">
      <c r="A12" s="134"/>
      <c r="B12" s="146" t="s">
        <v>21</v>
      </c>
      <c r="C12" s="142" t="s">
        <v>22</v>
      </c>
      <c r="D12" s="142" t="s">
        <v>23</v>
      </c>
      <c r="E12" s="177" t="e">
        <f t="shared" si="0"/>
        <v>#REF!</v>
      </c>
      <c r="F12" s="177" t="e">
        <f t="shared" si="1"/>
        <v>#REF!</v>
      </c>
      <c r="G12" s="177" t="e">
        <f t="shared" si="2"/>
        <v>#REF!</v>
      </c>
      <c r="H12" s="177" t="e">
        <f t="shared" si="3"/>
        <v>#REF!</v>
      </c>
      <c r="I12" s="177" t="e">
        <f t="shared" si="4"/>
        <v>#REF!</v>
      </c>
      <c r="J12" s="177" t="e">
        <f t="shared" si="6"/>
        <v>#REF!</v>
      </c>
      <c r="K12" s="177" t="e">
        <f>#REF!*0.95</f>
        <v>#REF!</v>
      </c>
      <c r="L12" s="177" t="e">
        <f t="shared" si="5"/>
        <v>#REF!</v>
      </c>
      <c r="M12" s="212" t="s">
        <v>24</v>
      </c>
    </row>
    <row r="13" spans="1:13" s="119" customFormat="1" ht="18" customHeight="1">
      <c r="A13" s="134"/>
      <c r="B13" s="146"/>
      <c r="C13" s="136"/>
      <c r="D13" s="136" t="s">
        <v>25</v>
      </c>
      <c r="E13" s="177" t="e">
        <f t="shared" si="0"/>
        <v>#REF!</v>
      </c>
      <c r="F13" s="177" t="e">
        <f t="shared" si="1"/>
        <v>#REF!</v>
      </c>
      <c r="G13" s="177" t="e">
        <f t="shared" si="2"/>
        <v>#REF!</v>
      </c>
      <c r="H13" s="177" t="e">
        <f t="shared" si="3"/>
        <v>#REF!</v>
      </c>
      <c r="I13" s="177" t="e">
        <f t="shared" si="4"/>
        <v>#REF!</v>
      </c>
      <c r="J13" s="177" t="e">
        <f t="shared" si="6"/>
        <v>#REF!</v>
      </c>
      <c r="K13" s="177" t="e">
        <f>#REF!*0.95</f>
        <v>#REF!</v>
      </c>
      <c r="L13" s="177" t="e">
        <f t="shared" si="5"/>
        <v>#REF!</v>
      </c>
      <c r="M13" s="213"/>
    </row>
    <row r="14" spans="1:13" s="119" customFormat="1" ht="18" customHeight="1">
      <c r="A14" s="134"/>
      <c r="B14" s="146"/>
      <c r="C14" s="136" t="s">
        <v>26</v>
      </c>
      <c r="D14" s="136"/>
      <c r="E14" s="177" t="e">
        <f t="shared" si="0"/>
        <v>#REF!</v>
      </c>
      <c r="F14" s="177" t="e">
        <f t="shared" si="1"/>
        <v>#REF!</v>
      </c>
      <c r="G14" s="177" t="e">
        <f t="shared" si="2"/>
        <v>#REF!</v>
      </c>
      <c r="H14" s="177" t="e">
        <f t="shared" si="3"/>
        <v>#REF!</v>
      </c>
      <c r="I14" s="177" t="e">
        <f t="shared" si="4"/>
        <v>#REF!</v>
      </c>
      <c r="J14" s="177" t="e">
        <f t="shared" si="6"/>
        <v>#REF!</v>
      </c>
      <c r="K14" s="177" t="e">
        <f>#REF!*0.95</f>
        <v>#REF!</v>
      </c>
      <c r="L14" s="177" t="e">
        <f t="shared" si="5"/>
        <v>#REF!</v>
      </c>
      <c r="M14" s="213"/>
    </row>
    <row r="15" spans="1:13" s="119" customFormat="1" ht="18" customHeight="1">
      <c r="A15" s="134"/>
      <c r="B15" s="146"/>
      <c r="C15" s="136" t="s">
        <v>27</v>
      </c>
      <c r="D15" s="136"/>
      <c r="E15" s="177" t="e">
        <f t="shared" si="0"/>
        <v>#REF!</v>
      </c>
      <c r="F15" s="177" t="e">
        <f t="shared" si="1"/>
        <v>#REF!</v>
      </c>
      <c r="G15" s="177" t="e">
        <f t="shared" si="2"/>
        <v>#REF!</v>
      </c>
      <c r="H15" s="177" t="e">
        <f t="shared" si="3"/>
        <v>#REF!</v>
      </c>
      <c r="I15" s="177" t="e">
        <f t="shared" si="4"/>
        <v>#REF!</v>
      </c>
      <c r="J15" s="177" t="e">
        <f t="shared" si="6"/>
        <v>#REF!</v>
      </c>
      <c r="K15" s="177" t="e">
        <f>#REF!*0.95</f>
        <v>#REF!</v>
      </c>
      <c r="L15" s="177" t="e">
        <f t="shared" si="5"/>
        <v>#REF!</v>
      </c>
      <c r="M15" s="213"/>
    </row>
    <row r="16" spans="1:13" s="119" customFormat="1" ht="18" customHeight="1">
      <c r="A16" s="134"/>
      <c r="B16" s="146"/>
      <c r="C16" s="136" t="s">
        <v>28</v>
      </c>
      <c r="D16" s="136" t="s">
        <v>29</v>
      </c>
      <c r="E16" s="177" t="e">
        <f t="shared" si="0"/>
        <v>#REF!</v>
      </c>
      <c r="F16" s="177" t="e">
        <f t="shared" si="1"/>
        <v>#REF!</v>
      </c>
      <c r="G16" s="177" t="e">
        <f t="shared" si="2"/>
        <v>#REF!</v>
      </c>
      <c r="H16" s="177" t="e">
        <f t="shared" si="3"/>
        <v>#REF!</v>
      </c>
      <c r="I16" s="177" t="e">
        <f t="shared" si="4"/>
        <v>#REF!</v>
      </c>
      <c r="J16" s="177" t="e">
        <f t="shared" si="6"/>
        <v>#REF!</v>
      </c>
      <c r="K16" s="177" t="e">
        <f>#REF!*0.95</f>
        <v>#REF!</v>
      </c>
      <c r="L16" s="177" t="e">
        <f t="shared" si="5"/>
        <v>#REF!</v>
      </c>
      <c r="M16" s="213"/>
    </row>
    <row r="17" spans="1:13" s="119" customFormat="1" ht="18" customHeight="1">
      <c r="A17" s="134"/>
      <c r="B17" s="146"/>
      <c r="C17" s="136"/>
      <c r="D17" s="136" t="s">
        <v>30</v>
      </c>
      <c r="E17" s="176" t="e">
        <f t="shared" si="0"/>
        <v>#REF!</v>
      </c>
      <c r="F17" s="176" t="e">
        <f t="shared" si="1"/>
        <v>#REF!</v>
      </c>
      <c r="G17" s="176" t="e">
        <f t="shared" si="2"/>
        <v>#REF!</v>
      </c>
      <c r="H17" s="176" t="e">
        <f t="shared" si="3"/>
        <v>#REF!</v>
      </c>
      <c r="I17" s="176" t="e">
        <f t="shared" si="4"/>
        <v>#REF!</v>
      </c>
      <c r="J17" s="176" t="e">
        <f t="shared" si="6"/>
        <v>#REF!</v>
      </c>
      <c r="K17" s="176" t="e">
        <f>#REF!*0.95</f>
        <v>#REF!</v>
      </c>
      <c r="L17" s="176" t="e">
        <f t="shared" si="5"/>
        <v>#REF!</v>
      </c>
      <c r="M17" s="213"/>
    </row>
    <row r="18" spans="1:13" s="119" customFormat="1" ht="18" customHeight="1">
      <c r="A18" s="134"/>
      <c r="B18" s="146"/>
      <c r="C18" s="136"/>
      <c r="D18" s="136" t="s">
        <v>31</v>
      </c>
      <c r="E18" s="176" t="e">
        <f t="shared" si="0"/>
        <v>#REF!</v>
      </c>
      <c r="F18" s="176" t="e">
        <f t="shared" si="1"/>
        <v>#REF!</v>
      </c>
      <c r="G18" s="176" t="e">
        <f t="shared" si="2"/>
        <v>#REF!</v>
      </c>
      <c r="H18" s="176" t="e">
        <f t="shared" si="3"/>
        <v>#REF!</v>
      </c>
      <c r="I18" s="176" t="e">
        <f t="shared" si="4"/>
        <v>#REF!</v>
      </c>
      <c r="J18" s="176" t="e">
        <f t="shared" si="6"/>
        <v>#REF!</v>
      </c>
      <c r="K18" s="176" t="e">
        <f>#REF!*0.95</f>
        <v>#REF!</v>
      </c>
      <c r="L18" s="176" t="e">
        <f t="shared" si="5"/>
        <v>#REF!</v>
      </c>
      <c r="M18" s="213"/>
    </row>
    <row r="19" spans="1:13" s="119" customFormat="1" ht="18" customHeight="1">
      <c r="A19" s="134"/>
      <c r="B19" s="146"/>
      <c r="C19" s="136"/>
      <c r="D19" s="136" t="s">
        <v>32</v>
      </c>
      <c r="E19" s="200" t="e">
        <f t="shared" si="0"/>
        <v>#REF!</v>
      </c>
      <c r="F19" s="200" t="e">
        <f t="shared" si="1"/>
        <v>#REF!</v>
      </c>
      <c r="G19" s="200" t="e">
        <f t="shared" si="2"/>
        <v>#REF!</v>
      </c>
      <c r="H19" s="200" t="e">
        <f t="shared" si="3"/>
        <v>#REF!</v>
      </c>
      <c r="I19" s="200" t="e">
        <f t="shared" si="4"/>
        <v>#REF!</v>
      </c>
      <c r="J19" s="200" t="e">
        <f t="shared" si="6"/>
        <v>#REF!</v>
      </c>
      <c r="K19" s="200" t="e">
        <f>#REF!*0.95</f>
        <v>#REF!</v>
      </c>
      <c r="L19" s="200" t="e">
        <f t="shared" si="5"/>
        <v>#REF!</v>
      </c>
      <c r="M19" s="213"/>
    </row>
    <row r="20" spans="1:13" s="119" customFormat="1" ht="18" customHeight="1">
      <c r="A20" s="134"/>
      <c r="B20" s="146"/>
      <c r="C20" s="136"/>
      <c r="D20" s="201" t="s">
        <v>33</v>
      </c>
      <c r="E20" s="176" t="e">
        <f aca="true" t="shared" si="7" ref="E19:E38">K20*0.888</f>
        <v>#REF!</v>
      </c>
      <c r="F20" s="176" t="e">
        <f aca="true" t="shared" si="8" ref="F19:F38">K20*0.895</f>
        <v>#REF!</v>
      </c>
      <c r="G20" s="176" t="e">
        <f aca="true" t="shared" si="9" ref="G19:G38">K20*0.942</f>
        <v>#REF!</v>
      </c>
      <c r="H20" s="176" t="e">
        <f aca="true" t="shared" si="10" ref="H19:H38">K20*0.977</f>
        <v>#REF!</v>
      </c>
      <c r="I20" s="176" t="e">
        <f aca="true" t="shared" si="11" ref="I19:I38">K20*0.96</f>
        <v>#REF!</v>
      </c>
      <c r="J20" s="176" t="e">
        <f aca="true" t="shared" si="12" ref="J19:J22">K20*0.993</f>
        <v>#REF!</v>
      </c>
      <c r="K20" s="176" t="e">
        <f>#REF!*0.95</f>
        <v>#REF!</v>
      </c>
      <c r="L20" s="176" t="e">
        <f aca="true" t="shared" si="13" ref="L19:L38">K20*0.981</f>
        <v>#REF!</v>
      </c>
      <c r="M20" s="213"/>
    </row>
    <row r="21" spans="1:13" s="119" customFormat="1" ht="18" customHeight="1">
      <c r="A21" s="134"/>
      <c r="B21" s="146"/>
      <c r="C21" s="136"/>
      <c r="D21" s="201" t="s">
        <v>34</v>
      </c>
      <c r="E21" s="177" t="e">
        <f t="shared" si="7"/>
        <v>#REF!</v>
      </c>
      <c r="F21" s="177" t="e">
        <f t="shared" si="8"/>
        <v>#REF!</v>
      </c>
      <c r="G21" s="177" t="e">
        <f t="shared" si="9"/>
        <v>#REF!</v>
      </c>
      <c r="H21" s="177" t="e">
        <f t="shared" si="10"/>
        <v>#REF!</v>
      </c>
      <c r="I21" s="177" t="e">
        <f t="shared" si="11"/>
        <v>#REF!</v>
      </c>
      <c r="J21" s="177" t="e">
        <f t="shared" si="12"/>
        <v>#REF!</v>
      </c>
      <c r="K21" s="177" t="e">
        <f>#REF!*0.95</f>
        <v>#REF!</v>
      </c>
      <c r="L21" s="177" t="e">
        <f t="shared" si="13"/>
        <v>#REF!</v>
      </c>
      <c r="M21" s="213"/>
    </row>
    <row r="22" spans="1:13" s="119" customFormat="1" ht="18" customHeight="1">
      <c r="A22" s="134"/>
      <c r="B22" s="146"/>
      <c r="C22" s="136" t="s">
        <v>35</v>
      </c>
      <c r="D22" s="136" t="s">
        <v>29</v>
      </c>
      <c r="E22" s="177" t="e">
        <f t="shared" si="7"/>
        <v>#REF!</v>
      </c>
      <c r="F22" s="177" t="e">
        <f t="shared" si="8"/>
        <v>#REF!</v>
      </c>
      <c r="G22" s="177" t="e">
        <f t="shared" si="9"/>
        <v>#REF!</v>
      </c>
      <c r="H22" s="177" t="e">
        <f t="shared" si="10"/>
        <v>#REF!</v>
      </c>
      <c r="I22" s="177" t="e">
        <f t="shared" si="11"/>
        <v>#REF!</v>
      </c>
      <c r="J22" s="177" t="e">
        <f t="shared" si="12"/>
        <v>#REF!</v>
      </c>
      <c r="K22" s="177" t="e">
        <f>#REF!*0.95</f>
        <v>#REF!</v>
      </c>
      <c r="L22" s="177" t="e">
        <f t="shared" si="13"/>
        <v>#REF!</v>
      </c>
      <c r="M22" s="214" t="s">
        <v>36</v>
      </c>
    </row>
    <row r="23" spans="1:13" s="119" customFormat="1" ht="18" customHeight="1">
      <c r="A23" s="134"/>
      <c r="B23" s="146"/>
      <c r="C23" s="136"/>
      <c r="D23" s="136" t="s">
        <v>37</v>
      </c>
      <c r="E23" s="176" t="e">
        <f t="shared" si="7"/>
        <v>#REF!</v>
      </c>
      <c r="F23" s="176" t="e">
        <f t="shared" si="8"/>
        <v>#REF!</v>
      </c>
      <c r="G23" s="176" t="e">
        <f t="shared" si="9"/>
        <v>#REF!</v>
      </c>
      <c r="H23" s="176" t="e">
        <f t="shared" si="10"/>
        <v>#REF!</v>
      </c>
      <c r="I23" s="176" t="e">
        <f t="shared" si="11"/>
        <v>#REF!</v>
      </c>
      <c r="J23" s="176" t="e">
        <f aca="true" t="shared" si="14" ref="J23:J27">K23*0.993</f>
        <v>#REF!</v>
      </c>
      <c r="K23" s="176" t="e">
        <f>#REF!*0.95</f>
        <v>#REF!</v>
      </c>
      <c r="L23" s="176" t="e">
        <f t="shared" si="13"/>
        <v>#REF!</v>
      </c>
      <c r="M23" s="188"/>
    </row>
    <row r="24" spans="1:13" s="119" customFormat="1" ht="18" customHeight="1">
      <c r="A24" s="134"/>
      <c r="B24" s="146"/>
      <c r="C24" s="136"/>
      <c r="D24" s="136" t="s">
        <v>38</v>
      </c>
      <c r="E24" s="176" t="e">
        <f t="shared" si="7"/>
        <v>#REF!</v>
      </c>
      <c r="F24" s="176" t="e">
        <f t="shared" si="8"/>
        <v>#REF!</v>
      </c>
      <c r="G24" s="176" t="e">
        <f t="shared" si="9"/>
        <v>#REF!</v>
      </c>
      <c r="H24" s="176" t="e">
        <f t="shared" si="10"/>
        <v>#REF!</v>
      </c>
      <c r="I24" s="176" t="e">
        <f t="shared" si="11"/>
        <v>#REF!</v>
      </c>
      <c r="J24" s="176" t="e">
        <f t="shared" si="14"/>
        <v>#REF!</v>
      </c>
      <c r="K24" s="176" t="e">
        <f>#REF!*0.95</f>
        <v>#REF!</v>
      </c>
      <c r="L24" s="176" t="e">
        <f t="shared" si="13"/>
        <v>#REF!</v>
      </c>
      <c r="M24" s="188"/>
    </row>
    <row r="25" spans="1:13" s="119" customFormat="1" ht="18" customHeight="1">
      <c r="A25" s="134"/>
      <c r="B25" s="146"/>
      <c r="C25" s="136"/>
      <c r="D25" s="202" t="s">
        <v>39</v>
      </c>
      <c r="E25" s="176" t="e">
        <f t="shared" si="7"/>
        <v>#REF!</v>
      </c>
      <c r="F25" s="176" t="e">
        <f t="shared" si="8"/>
        <v>#REF!</v>
      </c>
      <c r="G25" s="176" t="e">
        <f t="shared" si="9"/>
        <v>#REF!</v>
      </c>
      <c r="H25" s="176" t="e">
        <f t="shared" si="10"/>
        <v>#REF!</v>
      </c>
      <c r="I25" s="176" t="e">
        <f t="shared" si="11"/>
        <v>#REF!</v>
      </c>
      <c r="J25" s="176" t="e">
        <f t="shared" si="14"/>
        <v>#REF!</v>
      </c>
      <c r="K25" s="176" t="e">
        <f>#REF!*0.95</f>
        <v>#REF!</v>
      </c>
      <c r="L25" s="176" t="e">
        <f t="shared" si="13"/>
        <v>#REF!</v>
      </c>
      <c r="M25" s="188"/>
    </row>
    <row r="26" spans="1:13" s="119" customFormat="1" ht="18" customHeight="1">
      <c r="A26" s="134"/>
      <c r="B26" s="146"/>
      <c r="C26" s="136"/>
      <c r="D26" s="201" t="s">
        <v>34</v>
      </c>
      <c r="E26" s="177" t="e">
        <f t="shared" si="7"/>
        <v>#REF!</v>
      </c>
      <c r="F26" s="177" t="e">
        <f t="shared" si="8"/>
        <v>#REF!</v>
      </c>
      <c r="G26" s="177" t="e">
        <f t="shared" si="9"/>
        <v>#REF!</v>
      </c>
      <c r="H26" s="177" t="e">
        <f t="shared" si="10"/>
        <v>#REF!</v>
      </c>
      <c r="I26" s="177" t="e">
        <f t="shared" si="11"/>
        <v>#REF!</v>
      </c>
      <c r="J26" s="177" t="e">
        <f t="shared" si="14"/>
        <v>#REF!</v>
      </c>
      <c r="K26" s="177" t="e">
        <f>#REF!*0.95</f>
        <v>#REF!</v>
      </c>
      <c r="L26" s="177" t="e">
        <f t="shared" si="13"/>
        <v>#REF!</v>
      </c>
      <c r="M26" s="188"/>
    </row>
    <row r="27" spans="1:13" s="119" customFormat="1" ht="63.75" customHeight="1">
      <c r="A27" s="134"/>
      <c r="B27" s="141" t="s">
        <v>40</v>
      </c>
      <c r="C27" s="203" t="s">
        <v>41</v>
      </c>
      <c r="D27" s="204"/>
      <c r="E27" s="177">
        <f t="shared" si="7"/>
        <v>710.4</v>
      </c>
      <c r="F27" s="177">
        <f t="shared" si="8"/>
        <v>716</v>
      </c>
      <c r="G27" s="177">
        <f t="shared" si="9"/>
        <v>753.5999999999999</v>
      </c>
      <c r="H27" s="177">
        <f t="shared" si="10"/>
        <v>781.6</v>
      </c>
      <c r="I27" s="177">
        <f t="shared" si="11"/>
        <v>768</v>
      </c>
      <c r="J27" s="177">
        <f t="shared" si="14"/>
        <v>794.4</v>
      </c>
      <c r="K27" s="215">
        <v>800</v>
      </c>
      <c r="L27" s="177">
        <f t="shared" si="13"/>
        <v>784.8</v>
      </c>
      <c r="M27" s="216" t="s">
        <v>42</v>
      </c>
    </row>
    <row r="28" spans="1:13" s="119" customFormat="1" ht="18" customHeight="1">
      <c r="A28" s="134"/>
      <c r="B28" s="141"/>
      <c r="C28" s="205" t="s">
        <v>43</v>
      </c>
      <c r="D28" s="206" t="s">
        <v>44</v>
      </c>
      <c r="E28" s="177" t="e">
        <f t="shared" si="7"/>
        <v>#REF!</v>
      </c>
      <c r="F28" s="177" t="e">
        <f t="shared" si="8"/>
        <v>#REF!</v>
      </c>
      <c r="G28" s="177" t="e">
        <f t="shared" si="9"/>
        <v>#REF!</v>
      </c>
      <c r="H28" s="177" t="e">
        <f t="shared" si="10"/>
        <v>#REF!</v>
      </c>
      <c r="I28" s="177" t="e">
        <f t="shared" si="11"/>
        <v>#REF!</v>
      </c>
      <c r="J28" s="177" t="e">
        <f aca="true" t="shared" si="15" ref="J28:J38">K28*0.993</f>
        <v>#REF!</v>
      </c>
      <c r="K28" s="177" t="e">
        <f>#REF!*0.95</f>
        <v>#REF!</v>
      </c>
      <c r="L28" s="177" t="e">
        <f t="shared" si="13"/>
        <v>#REF!</v>
      </c>
      <c r="M28" s="190" t="s">
        <v>45</v>
      </c>
    </row>
    <row r="29" spans="1:13" s="119" customFormat="1" ht="18" customHeight="1">
      <c r="A29" s="134"/>
      <c r="B29" s="158"/>
      <c r="C29" s="159"/>
      <c r="D29" s="144" t="s">
        <v>46</v>
      </c>
      <c r="E29" s="177" t="e">
        <f t="shared" si="7"/>
        <v>#REF!</v>
      </c>
      <c r="F29" s="177" t="e">
        <f t="shared" si="8"/>
        <v>#REF!</v>
      </c>
      <c r="G29" s="177" t="e">
        <f t="shared" si="9"/>
        <v>#REF!</v>
      </c>
      <c r="H29" s="177" t="e">
        <f t="shared" si="10"/>
        <v>#REF!</v>
      </c>
      <c r="I29" s="177" t="e">
        <f t="shared" si="11"/>
        <v>#REF!</v>
      </c>
      <c r="J29" s="177" t="e">
        <f t="shared" si="15"/>
        <v>#REF!</v>
      </c>
      <c r="K29" s="177" t="e">
        <f>#REF!*0.95</f>
        <v>#REF!</v>
      </c>
      <c r="L29" s="177" t="e">
        <f t="shared" si="13"/>
        <v>#REF!</v>
      </c>
      <c r="M29" s="191"/>
    </row>
    <row r="30" spans="1:13" s="119" customFormat="1" ht="21.75" customHeight="1">
      <c r="A30" s="160"/>
      <c r="B30" s="161" t="s">
        <v>47</v>
      </c>
      <c r="C30" s="161"/>
      <c r="D30" s="161"/>
      <c r="E30" s="177" t="e">
        <f t="shared" si="7"/>
        <v>#REF!</v>
      </c>
      <c r="F30" s="177" t="e">
        <f t="shared" si="8"/>
        <v>#REF!</v>
      </c>
      <c r="G30" s="177" t="e">
        <f t="shared" si="9"/>
        <v>#REF!</v>
      </c>
      <c r="H30" s="177" t="e">
        <f t="shared" si="10"/>
        <v>#REF!</v>
      </c>
      <c r="I30" s="177" t="e">
        <f t="shared" si="11"/>
        <v>#REF!</v>
      </c>
      <c r="J30" s="177" t="e">
        <f t="shared" si="15"/>
        <v>#REF!</v>
      </c>
      <c r="K30" s="177" t="e">
        <f>#REF!*0.95</f>
        <v>#REF!</v>
      </c>
      <c r="L30" s="177" t="e">
        <f t="shared" si="13"/>
        <v>#REF!</v>
      </c>
      <c r="M30" s="192" t="s">
        <v>48</v>
      </c>
    </row>
    <row r="31" spans="1:13" s="119" customFormat="1" ht="18.75" customHeight="1">
      <c r="A31" s="134" t="s">
        <v>49</v>
      </c>
      <c r="B31" s="163" t="s">
        <v>50</v>
      </c>
      <c r="C31" s="164" t="s">
        <v>51</v>
      </c>
      <c r="D31" s="167" t="s">
        <v>52</v>
      </c>
      <c r="E31" s="177" t="e">
        <f t="shared" si="7"/>
        <v>#REF!</v>
      </c>
      <c r="F31" s="177" t="e">
        <f t="shared" si="8"/>
        <v>#REF!</v>
      </c>
      <c r="G31" s="177" t="e">
        <f t="shared" si="9"/>
        <v>#REF!</v>
      </c>
      <c r="H31" s="177" t="e">
        <f t="shared" si="10"/>
        <v>#REF!</v>
      </c>
      <c r="I31" s="177" t="e">
        <f t="shared" si="11"/>
        <v>#REF!</v>
      </c>
      <c r="J31" s="177" t="e">
        <f t="shared" si="15"/>
        <v>#REF!</v>
      </c>
      <c r="K31" s="177" t="e">
        <f>#REF!*0.95</f>
        <v>#REF!</v>
      </c>
      <c r="L31" s="177" t="e">
        <f t="shared" si="13"/>
        <v>#REF!</v>
      </c>
      <c r="M31" s="193" t="s">
        <v>53</v>
      </c>
    </row>
    <row r="32" spans="1:13" s="119" customFormat="1" ht="18.75" customHeight="1">
      <c r="A32" s="134"/>
      <c r="B32" s="166"/>
      <c r="C32" s="167"/>
      <c r="D32" s="167" t="s">
        <v>54</v>
      </c>
      <c r="E32" s="177" t="e">
        <f t="shared" si="7"/>
        <v>#REF!</v>
      </c>
      <c r="F32" s="177" t="e">
        <f t="shared" si="8"/>
        <v>#REF!</v>
      </c>
      <c r="G32" s="177" t="e">
        <f t="shared" si="9"/>
        <v>#REF!</v>
      </c>
      <c r="H32" s="177" t="e">
        <f t="shared" si="10"/>
        <v>#REF!</v>
      </c>
      <c r="I32" s="177" t="e">
        <f t="shared" si="11"/>
        <v>#REF!</v>
      </c>
      <c r="J32" s="177" t="e">
        <f t="shared" si="15"/>
        <v>#REF!</v>
      </c>
      <c r="K32" s="177" t="e">
        <f>#REF!*0.95</f>
        <v>#REF!</v>
      </c>
      <c r="L32" s="177" t="e">
        <f t="shared" si="13"/>
        <v>#REF!</v>
      </c>
      <c r="M32" s="194"/>
    </row>
    <row r="33" spans="1:13" s="119" customFormat="1" ht="18.75" customHeight="1">
      <c r="A33" s="134"/>
      <c r="B33" s="135"/>
      <c r="C33" s="168" t="s">
        <v>55</v>
      </c>
      <c r="D33" s="168"/>
      <c r="E33" s="177" t="e">
        <f t="shared" si="7"/>
        <v>#REF!</v>
      </c>
      <c r="F33" s="177" t="e">
        <f t="shared" si="8"/>
        <v>#REF!</v>
      </c>
      <c r="G33" s="177" t="e">
        <f t="shared" si="9"/>
        <v>#REF!</v>
      </c>
      <c r="H33" s="177" t="e">
        <f t="shared" si="10"/>
        <v>#REF!</v>
      </c>
      <c r="I33" s="177" t="e">
        <f t="shared" si="11"/>
        <v>#REF!</v>
      </c>
      <c r="J33" s="177" t="e">
        <f t="shared" si="15"/>
        <v>#REF!</v>
      </c>
      <c r="K33" s="177" t="e">
        <f>#REF!*0.95</f>
        <v>#REF!</v>
      </c>
      <c r="L33" s="177" t="e">
        <f t="shared" si="13"/>
        <v>#REF!</v>
      </c>
      <c r="M33" s="194"/>
    </row>
    <row r="34" spans="1:13" s="119" customFormat="1" ht="18.75" customHeight="1">
      <c r="A34" s="134"/>
      <c r="B34" s="135"/>
      <c r="C34" s="201" t="s">
        <v>56</v>
      </c>
      <c r="D34" s="201"/>
      <c r="E34" s="177" t="e">
        <f t="shared" si="7"/>
        <v>#REF!</v>
      </c>
      <c r="F34" s="177" t="e">
        <f t="shared" si="8"/>
        <v>#REF!</v>
      </c>
      <c r="G34" s="177" t="e">
        <f t="shared" si="9"/>
        <v>#REF!</v>
      </c>
      <c r="H34" s="177" t="e">
        <f t="shared" si="10"/>
        <v>#REF!</v>
      </c>
      <c r="I34" s="177" t="e">
        <f t="shared" si="11"/>
        <v>#REF!</v>
      </c>
      <c r="J34" s="177" t="e">
        <f t="shared" si="15"/>
        <v>#REF!</v>
      </c>
      <c r="K34" s="177" t="e">
        <f>#REF!*0.95</f>
        <v>#REF!</v>
      </c>
      <c r="L34" s="177" t="e">
        <f t="shared" si="13"/>
        <v>#REF!</v>
      </c>
      <c r="M34" s="195"/>
    </row>
    <row r="35" spans="1:13" s="119" customFormat="1" ht="27" customHeight="1">
      <c r="A35" s="134"/>
      <c r="B35" s="135"/>
      <c r="C35" s="207" t="s">
        <v>57</v>
      </c>
      <c r="D35" s="208"/>
      <c r="E35" s="177">
        <f t="shared" si="7"/>
        <v>79.92</v>
      </c>
      <c r="F35" s="177">
        <f t="shared" si="8"/>
        <v>80.55</v>
      </c>
      <c r="G35" s="177">
        <f t="shared" si="9"/>
        <v>84.78</v>
      </c>
      <c r="H35" s="177">
        <f t="shared" si="10"/>
        <v>87.92999999999999</v>
      </c>
      <c r="I35" s="177">
        <f t="shared" si="11"/>
        <v>86.39999999999999</v>
      </c>
      <c r="J35" s="177">
        <f t="shared" si="15"/>
        <v>89.37</v>
      </c>
      <c r="K35" s="217">
        <v>90</v>
      </c>
      <c r="L35" s="177">
        <f t="shared" si="13"/>
        <v>88.28999999999999</v>
      </c>
      <c r="M35" s="196" t="s">
        <v>58</v>
      </c>
    </row>
    <row r="36" spans="1:13" s="119" customFormat="1" ht="19.5" customHeight="1">
      <c r="A36" s="134"/>
      <c r="B36" s="147" t="s">
        <v>59</v>
      </c>
      <c r="C36" s="209" t="s">
        <v>60</v>
      </c>
      <c r="D36" s="136" t="s">
        <v>61</v>
      </c>
      <c r="E36" s="177" t="e">
        <f t="shared" si="7"/>
        <v>#REF!</v>
      </c>
      <c r="F36" s="177" t="e">
        <f t="shared" si="8"/>
        <v>#REF!</v>
      </c>
      <c r="G36" s="177" t="e">
        <f t="shared" si="9"/>
        <v>#REF!</v>
      </c>
      <c r="H36" s="177" t="e">
        <f t="shared" si="10"/>
        <v>#REF!</v>
      </c>
      <c r="I36" s="177" t="e">
        <f t="shared" si="11"/>
        <v>#REF!</v>
      </c>
      <c r="J36" s="177" t="e">
        <f t="shared" si="15"/>
        <v>#REF!</v>
      </c>
      <c r="K36" s="177" t="e">
        <f>#REF!*0.95</f>
        <v>#REF!</v>
      </c>
      <c r="L36" s="177" t="e">
        <f t="shared" si="13"/>
        <v>#REF!</v>
      </c>
      <c r="M36" s="197" t="s">
        <v>62</v>
      </c>
    </row>
    <row r="37" spans="1:13" s="119" customFormat="1" ht="19.5" customHeight="1">
      <c r="A37" s="134"/>
      <c r="B37" s="147"/>
      <c r="C37" s="136"/>
      <c r="D37" s="136" t="s">
        <v>63</v>
      </c>
      <c r="E37" s="177" t="e">
        <f t="shared" si="7"/>
        <v>#REF!</v>
      </c>
      <c r="F37" s="177" t="e">
        <f t="shared" si="8"/>
        <v>#REF!</v>
      </c>
      <c r="G37" s="177" t="e">
        <f t="shared" si="9"/>
        <v>#REF!</v>
      </c>
      <c r="H37" s="177" t="e">
        <f t="shared" si="10"/>
        <v>#REF!</v>
      </c>
      <c r="I37" s="177" t="e">
        <f t="shared" si="11"/>
        <v>#REF!</v>
      </c>
      <c r="J37" s="177" t="e">
        <f t="shared" si="15"/>
        <v>#REF!</v>
      </c>
      <c r="K37" s="177" t="e">
        <f>#REF!*0.95</f>
        <v>#REF!</v>
      </c>
      <c r="L37" s="177" t="e">
        <f t="shared" si="13"/>
        <v>#REF!</v>
      </c>
      <c r="M37" s="197"/>
    </row>
    <row r="38" spans="1:13" s="119" customFormat="1" ht="19.5" customHeight="1">
      <c r="A38" s="134"/>
      <c r="B38" s="147"/>
      <c r="C38" s="161" t="s">
        <v>64</v>
      </c>
      <c r="D38" s="161"/>
      <c r="E38" s="177" t="e">
        <f t="shared" si="7"/>
        <v>#REF!</v>
      </c>
      <c r="F38" s="177" t="e">
        <f t="shared" si="8"/>
        <v>#REF!</v>
      </c>
      <c r="G38" s="177" t="e">
        <f t="shared" si="9"/>
        <v>#REF!</v>
      </c>
      <c r="H38" s="177" t="e">
        <f t="shared" si="10"/>
        <v>#REF!</v>
      </c>
      <c r="I38" s="177" t="e">
        <f t="shared" si="11"/>
        <v>#REF!</v>
      </c>
      <c r="J38" s="177" t="e">
        <f t="shared" si="15"/>
        <v>#REF!</v>
      </c>
      <c r="K38" s="177" t="e">
        <f>#REF!*0.95</f>
        <v>#REF!</v>
      </c>
      <c r="L38" s="177" t="e">
        <f t="shared" si="13"/>
        <v>#REF!</v>
      </c>
      <c r="M38" s="218" t="s">
        <v>65</v>
      </c>
    </row>
    <row r="41" spans="5:11" ht="20.25">
      <c r="E41" s="175"/>
      <c r="F41" s="175"/>
      <c r="G41" s="175"/>
      <c r="H41" s="175"/>
      <c r="I41" s="175"/>
      <c r="J41" s="175"/>
      <c r="K41" s="175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2" top="0.28" bottom="0.2" header="0.08" footer="0.12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2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3.875" style="120" customWidth="1"/>
    <col min="2" max="2" width="3.50390625" style="121" customWidth="1"/>
    <col min="3" max="3" width="6.25390625" style="121" customWidth="1"/>
    <col min="4" max="4" width="14.25390625" style="121" customWidth="1"/>
    <col min="5" max="5" width="5.75390625" style="122" hidden="1" customWidth="1"/>
    <col min="6" max="6" width="11.00390625" style="120" customWidth="1"/>
    <col min="7" max="8" width="5.75390625" style="122" hidden="1" customWidth="1"/>
    <col min="9" max="9" width="11.00390625" style="120" customWidth="1"/>
    <col min="10" max="11" width="5.75390625" style="122" hidden="1" customWidth="1"/>
    <col min="12" max="12" width="11.00390625" style="120" customWidth="1"/>
    <col min="13" max="14" width="5.75390625" style="122" hidden="1" customWidth="1"/>
    <col min="15" max="15" width="11.00390625" style="120" customWidth="1"/>
    <col min="16" max="17" width="5.75390625" style="122" hidden="1" customWidth="1"/>
    <col min="18" max="18" width="11.00390625" style="120" customWidth="1"/>
    <col min="19" max="20" width="5.75390625" style="122" hidden="1" customWidth="1"/>
    <col min="21" max="21" width="11.00390625" style="120" customWidth="1"/>
    <col min="22" max="23" width="5.75390625" style="122" hidden="1" customWidth="1"/>
    <col min="24" max="24" width="11.125" style="120" customWidth="1"/>
    <col min="25" max="26" width="5.75390625" style="122" hidden="1" customWidth="1"/>
    <col min="27" max="27" width="11.00390625" style="120" customWidth="1"/>
    <col min="28" max="29" width="5.75390625" style="122" hidden="1" customWidth="1"/>
    <col min="30" max="30" width="11.125" style="120" customWidth="1"/>
    <col min="31" max="31" width="7.125" style="122" hidden="1" customWidth="1"/>
    <col min="32" max="32" width="10.625" style="120" customWidth="1"/>
    <col min="33" max="33" width="11.75390625" style="120" customWidth="1"/>
    <col min="34" max="34" width="49.875" style="120" customWidth="1"/>
    <col min="35" max="242" width="9.00390625" style="120" customWidth="1"/>
  </cols>
  <sheetData>
    <row r="1" spans="1:249" s="117" customFormat="1" ht="30" customHeight="1">
      <c r="A1" s="123" t="s">
        <v>66</v>
      </c>
      <c r="B1" s="123"/>
      <c r="C1" s="124" t="s">
        <v>67</v>
      </c>
      <c r="D1" s="124"/>
      <c r="E1" s="125"/>
      <c r="F1" s="124"/>
      <c r="G1" s="125"/>
      <c r="H1" s="125"/>
      <c r="I1" s="124"/>
      <c r="J1" s="125"/>
      <c r="K1" s="125"/>
      <c r="L1" s="124"/>
      <c r="M1" s="125"/>
      <c r="N1" s="125"/>
      <c r="O1" s="124"/>
      <c r="P1" s="125"/>
      <c r="Q1" s="125"/>
      <c r="R1" s="124"/>
      <c r="S1" s="125"/>
      <c r="T1" s="125"/>
      <c r="U1" s="124"/>
      <c r="V1" s="125"/>
      <c r="W1" s="125"/>
      <c r="X1" s="124"/>
      <c r="Y1" s="125"/>
      <c r="Z1" s="125"/>
      <c r="AA1" s="124"/>
      <c r="AB1" s="125"/>
      <c r="AC1" s="125"/>
      <c r="AD1" s="124"/>
      <c r="AE1" s="125"/>
      <c r="AF1" s="120"/>
      <c r="AG1" s="120"/>
      <c r="AH1" s="124"/>
      <c r="II1"/>
      <c r="IJ1"/>
      <c r="IK1"/>
      <c r="IL1"/>
      <c r="IM1"/>
      <c r="IN1"/>
      <c r="IO1"/>
    </row>
    <row r="2" spans="1:34" s="118" customFormat="1" ht="15.75" customHeight="1">
      <c r="A2" s="126" t="s">
        <v>2</v>
      </c>
      <c r="B2" s="127" t="s">
        <v>68</v>
      </c>
      <c r="C2" s="126"/>
      <c r="D2" s="126"/>
      <c r="E2" s="128" t="s">
        <v>4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78"/>
      <c r="AH2" s="126" t="s">
        <v>5</v>
      </c>
    </row>
    <row r="3" spans="1:34" s="118" customFormat="1" ht="16.5" customHeight="1">
      <c r="A3" s="126"/>
      <c r="B3" s="127"/>
      <c r="C3" s="130"/>
      <c r="D3" s="131"/>
      <c r="E3" s="132"/>
      <c r="F3" s="132">
        <v>2008</v>
      </c>
      <c r="G3" s="132"/>
      <c r="H3" s="133"/>
      <c r="I3" s="133">
        <v>2009</v>
      </c>
      <c r="J3" s="133"/>
      <c r="K3" s="133"/>
      <c r="L3" s="133">
        <v>2010</v>
      </c>
      <c r="M3" s="133"/>
      <c r="N3" s="133"/>
      <c r="O3" s="133">
        <v>2011</v>
      </c>
      <c r="P3" s="133"/>
      <c r="Q3" s="133"/>
      <c r="R3" s="133">
        <v>2012</v>
      </c>
      <c r="S3" s="133"/>
      <c r="T3" s="133"/>
      <c r="U3" s="133">
        <v>2013</v>
      </c>
      <c r="V3" s="133"/>
      <c r="W3" s="133"/>
      <c r="X3" s="133">
        <v>2014</v>
      </c>
      <c r="Y3" s="133"/>
      <c r="Z3" s="133"/>
      <c r="AA3" s="133">
        <v>2015</v>
      </c>
      <c r="AB3" s="133"/>
      <c r="AC3" s="133"/>
      <c r="AD3" s="133">
        <v>2016</v>
      </c>
      <c r="AE3" s="133"/>
      <c r="AF3" s="133">
        <v>2017</v>
      </c>
      <c r="AG3" s="133">
        <v>2018</v>
      </c>
      <c r="AH3" s="126"/>
    </row>
    <row r="4" spans="1:34" s="119" customFormat="1" ht="16.5" customHeight="1">
      <c r="A4" s="134" t="s">
        <v>6</v>
      </c>
      <c r="B4" s="135" t="s">
        <v>7</v>
      </c>
      <c r="C4" s="136" t="s">
        <v>8</v>
      </c>
      <c r="D4" s="137"/>
      <c r="E4" s="138">
        <f aca="true" t="shared" si="0" ref="E4:E26">G4*0.85</f>
        <v>75.80112319999998</v>
      </c>
      <c r="F4" s="139">
        <v>83.82712447999998</v>
      </c>
      <c r="G4" s="140">
        <v>89.17779199999998</v>
      </c>
      <c r="H4" s="138">
        <v>74.54336119999998</v>
      </c>
      <c r="I4" s="139">
        <v>82.43618767999997</v>
      </c>
      <c r="J4" s="173">
        <v>87.69807199999998</v>
      </c>
      <c r="K4" s="138">
        <v>79.90981239999998</v>
      </c>
      <c r="L4" s="139">
        <v>88.37085135999997</v>
      </c>
      <c r="M4" s="173">
        <v>94.01154399999997</v>
      </c>
      <c r="N4" s="138">
        <v>82.59303799999998</v>
      </c>
      <c r="O4" s="139">
        <v>91.33818319999997</v>
      </c>
      <c r="P4" s="176">
        <v>97.16827999999998</v>
      </c>
      <c r="Q4" s="176">
        <v>81.41912679999999</v>
      </c>
      <c r="R4" s="139">
        <v>90.03997551999998</v>
      </c>
      <c r="S4" s="176">
        <v>95.78720799999998</v>
      </c>
      <c r="T4" s="176">
        <v>80.99987279999998</v>
      </c>
      <c r="U4" s="139">
        <v>89.57632991999998</v>
      </c>
      <c r="V4" s="176">
        <v>95.29396799999998</v>
      </c>
      <c r="W4" s="176">
        <v>83.85079999999998</v>
      </c>
      <c r="X4" s="139">
        <v>92.72911999999998</v>
      </c>
      <c r="Y4" s="176">
        <v>98.64799999999998</v>
      </c>
      <c r="Z4" s="176">
        <v>80.32906639999997</v>
      </c>
      <c r="AA4" s="139">
        <v>88.83449695999997</v>
      </c>
      <c r="AB4" s="176">
        <v>94.50478399999997</v>
      </c>
      <c r="AC4" s="176">
        <v>85.27626359999998</v>
      </c>
      <c r="AD4" s="139">
        <v>94.30551503999997</v>
      </c>
      <c r="AE4" s="176">
        <f aca="true" t="shared" si="1" ref="AE4:AE26">Y4*1.017</f>
        <v>100.32501599999998</v>
      </c>
      <c r="AF4" s="177">
        <v>101.07474079999999</v>
      </c>
      <c r="AG4" s="177">
        <v>104.96936383999997</v>
      </c>
      <c r="AH4" s="179" t="s">
        <v>69</v>
      </c>
    </row>
    <row r="5" spans="1:34" s="119" customFormat="1" ht="16.5" customHeight="1">
      <c r="A5" s="134"/>
      <c r="B5" s="135"/>
      <c r="C5" s="136" t="s">
        <v>10</v>
      </c>
      <c r="D5" s="137" t="s">
        <v>11</v>
      </c>
      <c r="E5" s="138">
        <f t="shared" si="0"/>
        <v>86.82674112</v>
      </c>
      <c r="F5" s="139">
        <v>96.02016076799998</v>
      </c>
      <c r="G5" s="140">
        <v>102.14910719999999</v>
      </c>
      <c r="H5" s="138">
        <v>85.38603192</v>
      </c>
      <c r="I5" s="139">
        <v>94.426905888</v>
      </c>
      <c r="J5" s="173">
        <v>100.45415519999999</v>
      </c>
      <c r="K5" s="138">
        <v>91.53305783999998</v>
      </c>
      <c r="L5" s="139">
        <v>101.22479337599998</v>
      </c>
      <c r="M5" s="173">
        <v>107.68595039999998</v>
      </c>
      <c r="N5" s="138">
        <v>94.60657079999999</v>
      </c>
      <c r="O5" s="139">
        <v>104.62373711999999</v>
      </c>
      <c r="P5" s="176">
        <v>111.30184799999998</v>
      </c>
      <c r="Q5" s="176">
        <v>93.26190887999998</v>
      </c>
      <c r="R5" s="139">
        <v>103.13669923199998</v>
      </c>
      <c r="S5" s="176">
        <v>109.71989279999998</v>
      </c>
      <c r="T5" s="176">
        <v>92.78167247999997</v>
      </c>
      <c r="U5" s="139">
        <v>102.60561427199997</v>
      </c>
      <c r="V5" s="176">
        <v>109.15490879999997</v>
      </c>
      <c r="W5" s="176">
        <v>96.04727999999999</v>
      </c>
      <c r="X5" s="139">
        <v>106.21699199999998</v>
      </c>
      <c r="Y5" s="176">
        <v>112.99679999999998</v>
      </c>
      <c r="Z5" s="176">
        <v>92.01329423999998</v>
      </c>
      <c r="AA5" s="139">
        <v>101.75587833599997</v>
      </c>
      <c r="AB5" s="176">
        <v>108.25093439999998</v>
      </c>
      <c r="AC5" s="176">
        <v>97.68008375999996</v>
      </c>
      <c r="AD5" s="139">
        <v>108.02268086399997</v>
      </c>
      <c r="AE5" s="176">
        <f t="shared" si="1"/>
        <v>114.91774559999996</v>
      </c>
      <c r="AF5" s="177">
        <v>115.77652127999998</v>
      </c>
      <c r="AG5" s="177">
        <v>120.23763494399998</v>
      </c>
      <c r="AH5" s="180"/>
    </row>
    <row r="6" spans="1:34" s="119" customFormat="1" ht="16.5" customHeight="1">
      <c r="A6" s="134"/>
      <c r="B6" s="135"/>
      <c r="C6" s="136"/>
      <c r="D6" s="137" t="s">
        <v>12</v>
      </c>
      <c r="E6" s="138">
        <f t="shared" si="0"/>
        <v>105.43247136</v>
      </c>
      <c r="F6" s="139">
        <v>116.59590950399999</v>
      </c>
      <c r="G6" s="140">
        <v>124.0382016</v>
      </c>
      <c r="H6" s="138">
        <v>103.68303875999999</v>
      </c>
      <c r="I6" s="139">
        <v>114.66124286399999</v>
      </c>
      <c r="J6" s="173">
        <v>121.9800456</v>
      </c>
      <c r="K6" s="138">
        <v>111.14728452</v>
      </c>
      <c r="L6" s="139">
        <v>122.915820528</v>
      </c>
      <c r="M6" s="173">
        <v>130.7615112</v>
      </c>
      <c r="N6" s="138">
        <v>114.87940739999999</v>
      </c>
      <c r="O6" s="139">
        <v>127.04310935999999</v>
      </c>
      <c r="P6" s="176">
        <v>135.152244</v>
      </c>
      <c r="Q6" s="176">
        <v>113.24660363999999</v>
      </c>
      <c r="R6" s="139">
        <v>125.23742049599998</v>
      </c>
      <c r="S6" s="176">
        <v>133.2312984</v>
      </c>
      <c r="T6" s="176">
        <v>112.66345944</v>
      </c>
      <c r="U6" s="139">
        <v>124.592531616</v>
      </c>
      <c r="V6" s="176">
        <v>132.5452464</v>
      </c>
      <c r="W6" s="176">
        <v>116.62884</v>
      </c>
      <c r="X6" s="139">
        <v>128.977776</v>
      </c>
      <c r="Y6" s="176">
        <v>137.2104</v>
      </c>
      <c r="Z6" s="176">
        <v>111.73042871999999</v>
      </c>
      <c r="AA6" s="139">
        <v>123.560709408</v>
      </c>
      <c r="AB6" s="176">
        <v>131.4475632</v>
      </c>
      <c r="AC6" s="176">
        <v>118.61153027999998</v>
      </c>
      <c r="AD6" s="139">
        <v>131.170398192</v>
      </c>
      <c r="AE6" s="176">
        <f t="shared" si="1"/>
        <v>139.5429768</v>
      </c>
      <c r="AF6" s="177">
        <v>140.58577584</v>
      </c>
      <c r="AG6" s="177">
        <v>146.00284243199997</v>
      </c>
      <c r="AH6" s="180"/>
    </row>
    <row r="7" spans="1:34" s="119" customFormat="1" ht="16.5" customHeight="1">
      <c r="A7" s="134"/>
      <c r="B7" s="135"/>
      <c r="C7" s="136"/>
      <c r="D7" s="137" t="s">
        <v>13</v>
      </c>
      <c r="E7" s="138">
        <f t="shared" si="0"/>
        <v>141.95483072</v>
      </c>
      <c r="F7" s="139">
        <v>156.985342208</v>
      </c>
      <c r="G7" s="140">
        <v>167.0056832</v>
      </c>
      <c r="H7" s="138">
        <v>139.59938551999997</v>
      </c>
      <c r="I7" s="139">
        <v>154.38049692799996</v>
      </c>
      <c r="J7" s="173">
        <v>164.23457119999998</v>
      </c>
      <c r="K7" s="138">
        <v>149.64928504</v>
      </c>
      <c r="L7" s="139">
        <v>165.494503456</v>
      </c>
      <c r="M7" s="173">
        <v>176.0579824</v>
      </c>
      <c r="N7" s="138">
        <v>154.6742348</v>
      </c>
      <c r="O7" s="139">
        <v>171.05150672</v>
      </c>
      <c r="P7" s="176">
        <v>181.969688</v>
      </c>
      <c r="Q7" s="176">
        <v>152.47581928</v>
      </c>
      <c r="R7" s="139">
        <v>168.62031779199998</v>
      </c>
      <c r="S7" s="176">
        <v>179.3833168</v>
      </c>
      <c r="T7" s="176">
        <v>151.69067087999997</v>
      </c>
      <c r="U7" s="139">
        <v>167.75203603199998</v>
      </c>
      <c r="V7" s="176">
        <v>178.45961279999997</v>
      </c>
      <c r="W7" s="176">
        <v>157.02967999999998</v>
      </c>
      <c r="X7" s="139">
        <v>173.65635199999997</v>
      </c>
      <c r="Y7" s="176">
        <v>184.74079999999998</v>
      </c>
      <c r="Z7" s="176">
        <v>150.43443343999996</v>
      </c>
      <c r="AA7" s="139">
        <v>166.36278521599996</v>
      </c>
      <c r="AB7" s="176">
        <v>176.98168639999997</v>
      </c>
      <c r="AC7" s="176">
        <v>159.69918455999996</v>
      </c>
      <c r="AD7" s="139">
        <v>176.60850998399997</v>
      </c>
      <c r="AE7" s="176">
        <f t="shared" si="1"/>
        <v>187.88139359999997</v>
      </c>
      <c r="AF7" s="177">
        <v>189.28542367999998</v>
      </c>
      <c r="AG7" s="177">
        <v>196.57899046399996</v>
      </c>
      <c r="AH7" s="180"/>
    </row>
    <row r="8" spans="1:34" s="119" customFormat="1" ht="16.5" customHeight="1">
      <c r="A8" s="134"/>
      <c r="B8" s="141" t="s">
        <v>14</v>
      </c>
      <c r="C8" s="142" t="s">
        <v>15</v>
      </c>
      <c r="D8" s="143"/>
      <c r="E8" s="138">
        <f t="shared" si="0"/>
        <v>1912.94470912</v>
      </c>
      <c r="F8" s="139">
        <v>2115.4917959679997</v>
      </c>
      <c r="G8" s="140">
        <v>2250.5231872</v>
      </c>
      <c r="H8" s="138">
        <v>1881.20336992</v>
      </c>
      <c r="I8" s="139">
        <v>2080.389609088</v>
      </c>
      <c r="J8" s="173">
        <v>2213.1804352</v>
      </c>
      <c r="K8" s="138">
        <v>2016.6330838399997</v>
      </c>
      <c r="L8" s="139">
        <v>2230.158939776</v>
      </c>
      <c r="M8" s="173">
        <v>2372.5095103999997</v>
      </c>
      <c r="N8" s="138">
        <v>2084.3479408</v>
      </c>
      <c r="O8" s="139">
        <v>2305.04360512</v>
      </c>
      <c r="P8" s="176">
        <v>2452.174048</v>
      </c>
      <c r="Q8" s="176">
        <v>2054.72269088</v>
      </c>
      <c r="R8" s="139">
        <v>2272.2815640319996</v>
      </c>
      <c r="S8" s="176">
        <v>2417.3208127999997</v>
      </c>
      <c r="T8" s="176">
        <v>2044.1422444799996</v>
      </c>
      <c r="U8" s="139">
        <v>2260.580835072</v>
      </c>
      <c r="V8" s="176">
        <v>2404.8732287999997</v>
      </c>
      <c r="W8" s="176">
        <v>2116.0892799999997</v>
      </c>
      <c r="X8" s="139">
        <v>2340.145792</v>
      </c>
      <c r="Y8" s="176">
        <v>2489.5168</v>
      </c>
      <c r="Z8" s="176">
        <v>2027.2135302399997</v>
      </c>
      <c r="AA8" s="139">
        <v>2241.8596687359995</v>
      </c>
      <c r="AB8" s="176">
        <v>2384.9570943999997</v>
      </c>
      <c r="AC8" s="176">
        <v>2152.0627977599997</v>
      </c>
      <c r="AD8" s="139">
        <v>2379.9282704639995</v>
      </c>
      <c r="AE8" s="176">
        <f t="shared" si="1"/>
        <v>2531.8385855999995</v>
      </c>
      <c r="AF8" s="177">
        <v>2550.75891328</v>
      </c>
      <c r="AG8" s="177">
        <v>2649.0450365439997</v>
      </c>
      <c r="AH8" s="181" t="s">
        <v>16</v>
      </c>
    </row>
    <row r="9" spans="1:34" s="119" customFormat="1" ht="16.5" customHeight="1">
      <c r="A9" s="134"/>
      <c r="B9" s="141"/>
      <c r="C9" s="136" t="s">
        <v>17</v>
      </c>
      <c r="D9" s="137"/>
      <c r="E9" s="138">
        <f t="shared" si="0"/>
        <v>1876.4223497599999</v>
      </c>
      <c r="F9" s="139">
        <v>2075.102363264</v>
      </c>
      <c r="G9" s="140">
        <v>2207.5557056</v>
      </c>
      <c r="H9" s="138">
        <v>1845.2870231599995</v>
      </c>
      <c r="I9" s="139">
        <v>2040.6703550239995</v>
      </c>
      <c r="J9" s="173">
        <v>2170.9259095999996</v>
      </c>
      <c r="K9" s="138">
        <v>1978.1310833199998</v>
      </c>
      <c r="L9" s="139">
        <v>2187.580256848</v>
      </c>
      <c r="M9" s="173">
        <v>2327.2130392</v>
      </c>
      <c r="N9" s="138">
        <v>2044.5531133999996</v>
      </c>
      <c r="O9" s="139">
        <v>2261.0352077599996</v>
      </c>
      <c r="P9" s="176">
        <v>2405.3566039999996</v>
      </c>
      <c r="Q9" s="176">
        <v>2015.4934752399995</v>
      </c>
      <c r="R9" s="139">
        <v>2228.8986667359995</v>
      </c>
      <c r="S9" s="176">
        <v>2371.1687943999996</v>
      </c>
      <c r="T9" s="176">
        <v>2005.1150330399998</v>
      </c>
      <c r="U9" s="139">
        <v>2217.421330656</v>
      </c>
      <c r="V9" s="176">
        <v>2358.9588624</v>
      </c>
      <c r="W9" s="176">
        <v>2075.68844</v>
      </c>
      <c r="X9" s="139">
        <v>2295.467216</v>
      </c>
      <c r="Y9" s="176">
        <v>2441.9864</v>
      </c>
      <c r="Z9" s="176">
        <v>1988.5095255199997</v>
      </c>
      <c r="AA9" s="139">
        <v>2199.0575929279994</v>
      </c>
      <c r="AB9" s="176">
        <v>2339.4229711999997</v>
      </c>
      <c r="AC9" s="176">
        <v>2110.9751434799996</v>
      </c>
      <c r="AD9" s="139">
        <v>2334.490158672</v>
      </c>
      <c r="AE9" s="176">
        <f t="shared" si="1"/>
        <v>2483.5001687999998</v>
      </c>
      <c r="AF9" s="177">
        <v>2502.0592654399998</v>
      </c>
      <c r="AG9" s="177">
        <v>2598.4688885119995</v>
      </c>
      <c r="AH9" s="182"/>
    </row>
    <row r="10" spans="1:34" s="119" customFormat="1" ht="16.5" customHeight="1">
      <c r="A10" s="134"/>
      <c r="B10" s="141"/>
      <c r="C10" s="144" t="s">
        <v>18</v>
      </c>
      <c r="D10" s="145"/>
      <c r="E10" s="138">
        <f t="shared" si="0"/>
        <v>2030.0918995199995</v>
      </c>
      <c r="F10" s="139">
        <v>2245.0428065279993</v>
      </c>
      <c r="G10" s="140">
        <v>2388.3434111999995</v>
      </c>
      <c r="H10" s="138">
        <v>1996.4067463199997</v>
      </c>
      <c r="I10" s="139">
        <v>2207.790990048</v>
      </c>
      <c r="J10" s="173">
        <v>2348.7138191999998</v>
      </c>
      <c r="K10" s="138">
        <v>2140.1300666399998</v>
      </c>
      <c r="L10" s="139">
        <v>2366.7320736959996</v>
      </c>
      <c r="M10" s="173">
        <v>2517.8000783999996</v>
      </c>
      <c r="N10" s="138">
        <v>2211.9917267999995</v>
      </c>
      <c r="O10" s="139">
        <v>2446.202615519999</v>
      </c>
      <c r="P10" s="176">
        <v>2602.3432079999993</v>
      </c>
      <c r="Q10" s="176">
        <v>2180.5522504799997</v>
      </c>
      <c r="R10" s="139">
        <v>2411.4342534719995</v>
      </c>
      <c r="S10" s="176">
        <v>2565.3555887999996</v>
      </c>
      <c r="T10" s="176">
        <v>2169.32386608</v>
      </c>
      <c r="U10" s="139">
        <v>2399.016981312</v>
      </c>
      <c r="V10" s="176">
        <v>2552.1457247999997</v>
      </c>
      <c r="W10" s="176">
        <v>2245.6768799999995</v>
      </c>
      <c r="X10" s="139">
        <v>2483.4544319999995</v>
      </c>
      <c r="Y10" s="176">
        <v>2641.9727999999996</v>
      </c>
      <c r="Z10" s="176">
        <v>2151.3584510399996</v>
      </c>
      <c r="AA10" s="139">
        <v>2379.1493458559994</v>
      </c>
      <c r="AB10" s="176">
        <v>2531.0099423999995</v>
      </c>
      <c r="AC10" s="176">
        <v>2283.8533869599996</v>
      </c>
      <c r="AD10" s="139">
        <v>2525.6731573439993</v>
      </c>
      <c r="AE10" s="176">
        <f t="shared" si="1"/>
        <v>2686.8863375999995</v>
      </c>
      <c r="AF10" s="177">
        <v>2706.9653308799993</v>
      </c>
      <c r="AG10" s="177">
        <v>2811.2704170239995</v>
      </c>
      <c r="AH10" s="182"/>
    </row>
    <row r="11" spans="1:34" s="119" customFormat="1" ht="27" customHeight="1">
      <c r="A11" s="134"/>
      <c r="B11" s="135"/>
      <c r="C11" s="136" t="s">
        <v>19</v>
      </c>
      <c r="D11" s="137"/>
      <c r="E11" s="138">
        <f t="shared" si="0"/>
        <v>870.3347145599998</v>
      </c>
      <c r="F11" s="139">
        <v>962.4878019839998</v>
      </c>
      <c r="G11" s="140">
        <v>1023.9231935999999</v>
      </c>
      <c r="H11" s="138">
        <v>855.8933199599998</v>
      </c>
      <c r="I11" s="139">
        <v>946.5173185439999</v>
      </c>
      <c r="J11" s="173">
        <v>1006.9333175999998</v>
      </c>
      <c r="K11" s="138">
        <v>917.5099369199999</v>
      </c>
      <c r="L11" s="139">
        <v>1014.6580478879998</v>
      </c>
      <c r="M11" s="173">
        <v>1079.4234551999998</v>
      </c>
      <c r="N11" s="138">
        <v>948.3182453999997</v>
      </c>
      <c r="O11" s="139">
        <v>1048.7284125599997</v>
      </c>
      <c r="P11" s="176">
        <v>1115.6685239999997</v>
      </c>
      <c r="Q11" s="176">
        <v>934.8396104399997</v>
      </c>
      <c r="R11" s="139">
        <v>1033.8226280159997</v>
      </c>
      <c r="S11" s="176">
        <v>1099.8113063999997</v>
      </c>
      <c r="T11" s="176">
        <v>930.0258122399997</v>
      </c>
      <c r="U11" s="139">
        <v>1028.4991335359996</v>
      </c>
      <c r="V11" s="176">
        <v>1094.1480143999997</v>
      </c>
      <c r="W11" s="176">
        <v>962.7596399999998</v>
      </c>
      <c r="X11" s="139">
        <v>1064.6988959999999</v>
      </c>
      <c r="Y11" s="176">
        <v>1132.6583999999998</v>
      </c>
      <c r="Z11" s="176">
        <v>922.3237351199998</v>
      </c>
      <c r="AA11" s="139">
        <v>1019.9815423679997</v>
      </c>
      <c r="AB11" s="176">
        <v>1085.0867471999998</v>
      </c>
      <c r="AC11" s="176">
        <v>979.1265538799996</v>
      </c>
      <c r="AD11" s="139">
        <v>1082.7987772319996</v>
      </c>
      <c r="AE11" s="176">
        <f t="shared" si="1"/>
        <v>1151.9135927999996</v>
      </c>
      <c r="AF11" s="177">
        <v>1160.5217966399998</v>
      </c>
      <c r="AG11" s="177">
        <v>1205.2391502719997</v>
      </c>
      <c r="AH11" s="183" t="s">
        <v>20</v>
      </c>
    </row>
    <row r="12" spans="1:34" s="119" customFormat="1" ht="16.5" customHeight="1">
      <c r="A12" s="134"/>
      <c r="B12" s="146" t="s">
        <v>21</v>
      </c>
      <c r="C12" s="142" t="s">
        <v>22</v>
      </c>
      <c r="D12" s="143" t="s">
        <v>23</v>
      </c>
      <c r="E12" s="138">
        <f t="shared" si="0"/>
        <v>1399.56437472</v>
      </c>
      <c r="F12" s="139">
        <v>1547.753543808</v>
      </c>
      <c r="G12" s="140">
        <v>1646.5463232</v>
      </c>
      <c r="H12" s="138">
        <v>1376.34151452</v>
      </c>
      <c r="I12" s="139">
        <v>1522.0717925279998</v>
      </c>
      <c r="J12" s="173">
        <v>1619.2253111999999</v>
      </c>
      <c r="K12" s="138">
        <v>1475.4257180399998</v>
      </c>
      <c r="L12" s="139">
        <v>1631.6472646559998</v>
      </c>
      <c r="M12" s="173">
        <v>1735.7949623999998</v>
      </c>
      <c r="N12" s="138">
        <v>1524.9678197999997</v>
      </c>
      <c r="O12" s="139">
        <v>1686.4350007199998</v>
      </c>
      <c r="P12" s="176">
        <v>1794.0797879999998</v>
      </c>
      <c r="Q12" s="176">
        <v>1503.29315028</v>
      </c>
      <c r="R12" s="139">
        <v>1662.465366192</v>
      </c>
      <c r="S12" s="176">
        <v>1768.5801768</v>
      </c>
      <c r="T12" s="176">
        <v>1495.5521968799999</v>
      </c>
      <c r="U12" s="139">
        <v>1653.904782432</v>
      </c>
      <c r="V12" s="176">
        <v>1759.4731728</v>
      </c>
      <c r="W12" s="176">
        <v>1548.19068</v>
      </c>
      <c r="X12" s="139">
        <v>1712.116752</v>
      </c>
      <c r="Y12" s="176">
        <v>1821.4008</v>
      </c>
      <c r="Z12" s="176">
        <v>1483.1666714399998</v>
      </c>
      <c r="AA12" s="139">
        <v>1640.2078484159997</v>
      </c>
      <c r="AB12" s="176">
        <v>1744.9019663999998</v>
      </c>
      <c r="AC12" s="176">
        <v>1574.5099215599998</v>
      </c>
      <c r="AD12" s="139">
        <v>1741.2227367839998</v>
      </c>
      <c r="AE12" s="176">
        <f t="shared" si="1"/>
        <v>1852.3646135999998</v>
      </c>
      <c r="AF12" s="177">
        <v>1866.20725968</v>
      </c>
      <c r="AG12" s="177">
        <v>1938.1161632639996</v>
      </c>
      <c r="AH12" s="184" t="s">
        <v>70</v>
      </c>
    </row>
    <row r="13" spans="1:34" s="119" customFormat="1" ht="16.5" customHeight="1">
      <c r="A13" s="134"/>
      <c r="B13" s="146"/>
      <c r="C13" s="136"/>
      <c r="D13" s="137" t="s">
        <v>25</v>
      </c>
      <c r="E13" s="138">
        <f t="shared" si="0"/>
        <v>1578.0415647999996</v>
      </c>
      <c r="F13" s="139">
        <v>1745.1283187199997</v>
      </c>
      <c r="G13" s="140">
        <v>1856.5194879999997</v>
      </c>
      <c r="H13" s="138">
        <v>1551.8572467999995</v>
      </c>
      <c r="I13" s="139">
        <v>1716.1715435199997</v>
      </c>
      <c r="J13" s="173">
        <v>1825.7144079999996</v>
      </c>
      <c r="K13" s="138">
        <v>1663.5770035999994</v>
      </c>
      <c r="L13" s="139">
        <v>1839.7204510399995</v>
      </c>
      <c r="M13" s="173">
        <v>1957.1494159999995</v>
      </c>
      <c r="N13" s="138">
        <v>1719.4368819999995</v>
      </c>
      <c r="O13" s="139">
        <v>1901.4949047999994</v>
      </c>
      <c r="P13" s="176">
        <v>2022.8669199999995</v>
      </c>
      <c r="Q13" s="176">
        <v>1694.9981851999996</v>
      </c>
      <c r="R13" s="139">
        <v>1874.4685812799996</v>
      </c>
      <c r="S13" s="176">
        <v>1994.1155119999996</v>
      </c>
      <c r="T13" s="176">
        <v>1686.2700791999996</v>
      </c>
      <c r="U13" s="139">
        <v>1864.8163228799997</v>
      </c>
      <c r="V13" s="176">
        <v>1983.8471519999996</v>
      </c>
      <c r="W13" s="176">
        <v>1745.6211999999996</v>
      </c>
      <c r="X13" s="139">
        <v>1930.4516799999997</v>
      </c>
      <c r="Y13" s="176">
        <v>2053.6719999999996</v>
      </c>
      <c r="Z13" s="176">
        <v>1672.3051095999995</v>
      </c>
      <c r="AA13" s="139">
        <v>1849.3727094399994</v>
      </c>
      <c r="AB13" s="176">
        <v>1967.4177759999995</v>
      </c>
      <c r="AC13" s="176">
        <v>1775.2967603999994</v>
      </c>
      <c r="AD13" s="139">
        <v>1963.269358559999</v>
      </c>
      <c r="AE13" s="176">
        <f t="shared" si="1"/>
        <v>2088.584423999999</v>
      </c>
      <c r="AF13" s="177">
        <v>2104.1923312</v>
      </c>
      <c r="AG13" s="177">
        <v>2185.2713017599995</v>
      </c>
      <c r="AH13" s="185"/>
    </row>
    <row r="14" spans="1:34" s="119" customFormat="1" ht="16.5" customHeight="1">
      <c r="A14" s="134"/>
      <c r="B14" s="146"/>
      <c r="C14" s="136" t="s">
        <v>26</v>
      </c>
      <c r="D14" s="137"/>
      <c r="E14" s="138">
        <f t="shared" si="0"/>
        <v>1524.2916774399996</v>
      </c>
      <c r="F14" s="139">
        <v>1685.6872668159995</v>
      </c>
      <c r="G14" s="140">
        <v>1793.2843263999996</v>
      </c>
      <c r="H14" s="138">
        <v>1498.9992270399998</v>
      </c>
      <c r="I14" s="139">
        <v>1657.7167922559997</v>
      </c>
      <c r="J14" s="173">
        <v>1763.5285023999998</v>
      </c>
      <c r="K14" s="138">
        <v>1606.9136820799995</v>
      </c>
      <c r="L14" s="139">
        <v>1777.0574837119996</v>
      </c>
      <c r="M14" s="173">
        <v>1890.4866847999995</v>
      </c>
      <c r="N14" s="138">
        <v>1660.8709095999995</v>
      </c>
      <c r="O14" s="139">
        <v>1836.7278294399996</v>
      </c>
      <c r="P14" s="176">
        <v>1953.9657759999996</v>
      </c>
      <c r="Q14" s="176">
        <v>1637.2646225599997</v>
      </c>
      <c r="R14" s="139">
        <v>1810.6220531839997</v>
      </c>
      <c r="S14" s="176">
        <v>1926.1936735999996</v>
      </c>
      <c r="T14" s="176">
        <v>1628.8338057599997</v>
      </c>
      <c r="U14" s="139">
        <v>1801.2985616639996</v>
      </c>
      <c r="V14" s="176">
        <v>1916.2750655999996</v>
      </c>
      <c r="W14" s="176">
        <v>1686.1633599999996</v>
      </c>
      <c r="X14" s="139">
        <v>1864.6983039999996</v>
      </c>
      <c r="Y14" s="176">
        <v>1983.7215999999996</v>
      </c>
      <c r="Z14" s="176">
        <v>1615.3444988799997</v>
      </c>
      <c r="AA14" s="139">
        <v>1786.3809752319996</v>
      </c>
      <c r="AB14" s="176">
        <v>1900.4052927999996</v>
      </c>
      <c r="AC14" s="176">
        <v>1714.8281371199994</v>
      </c>
      <c r="AD14" s="139">
        <v>1896.3981751679994</v>
      </c>
      <c r="AE14" s="176">
        <f t="shared" si="1"/>
        <v>2017.4448671999994</v>
      </c>
      <c r="AF14" s="177">
        <v>2032.5211513599997</v>
      </c>
      <c r="AG14" s="177">
        <v>2110.838480127999</v>
      </c>
      <c r="AH14" s="185"/>
    </row>
    <row r="15" spans="1:34" s="119" customFormat="1" ht="16.5" customHeight="1">
      <c r="A15" s="134"/>
      <c r="B15" s="146"/>
      <c r="C15" s="144" t="s">
        <v>27</v>
      </c>
      <c r="D15" s="137"/>
      <c r="E15" s="138">
        <f t="shared" si="0"/>
        <v>1361.66381312</v>
      </c>
      <c r="F15" s="139">
        <v>1505.839981568</v>
      </c>
      <c r="G15" s="140">
        <v>1601.9574272</v>
      </c>
      <c r="H15" s="138">
        <v>1339.0698339199998</v>
      </c>
      <c r="I15" s="139">
        <v>1480.853698688</v>
      </c>
      <c r="J15" s="173">
        <v>1575.3762751999998</v>
      </c>
      <c r="K15" s="138">
        <v>1435.47081184</v>
      </c>
      <c r="L15" s="139">
        <v>1587.4618389759999</v>
      </c>
      <c r="M15" s="173">
        <v>1688.7891903999998</v>
      </c>
      <c r="N15" s="138">
        <v>1483.6713008</v>
      </c>
      <c r="O15" s="139">
        <v>1640.7659091199998</v>
      </c>
      <c r="P15" s="176">
        <v>1745.4956479999998</v>
      </c>
      <c r="Q15" s="176">
        <v>1462.5835868799998</v>
      </c>
      <c r="R15" s="139">
        <v>1617.4453784319999</v>
      </c>
      <c r="S15" s="176">
        <v>1720.6865727999998</v>
      </c>
      <c r="T15" s="176">
        <v>1455.0522604799996</v>
      </c>
      <c r="U15" s="139">
        <v>1609.1166174719997</v>
      </c>
      <c r="V15" s="176">
        <v>1711.8261887999997</v>
      </c>
      <c r="W15" s="176">
        <v>1506.2652799999998</v>
      </c>
      <c r="X15" s="139">
        <v>1665.752192</v>
      </c>
      <c r="Y15" s="176">
        <v>1772.0767999999998</v>
      </c>
      <c r="Z15" s="176">
        <v>1443.0021382399996</v>
      </c>
      <c r="AA15" s="139">
        <v>1595.7905999359996</v>
      </c>
      <c r="AB15" s="176">
        <v>1697.6495743999997</v>
      </c>
      <c r="AC15" s="176">
        <v>1531.8717897599997</v>
      </c>
      <c r="AD15" s="139">
        <v>1694.0699792639996</v>
      </c>
      <c r="AE15" s="176">
        <f t="shared" si="1"/>
        <v>1802.2021055999996</v>
      </c>
      <c r="AF15" s="177">
        <v>1815.6698892799998</v>
      </c>
      <c r="AG15" s="177">
        <v>1885.6314813439997</v>
      </c>
      <c r="AH15" s="185"/>
    </row>
    <row r="16" spans="1:34" s="119" customFormat="1" ht="16.5" customHeight="1">
      <c r="A16" s="134"/>
      <c r="B16" s="147"/>
      <c r="C16" s="136" t="s">
        <v>71</v>
      </c>
      <c r="D16" s="148" t="s">
        <v>29</v>
      </c>
      <c r="E16" s="138">
        <f t="shared" si="0"/>
        <v>1137.0168479999998</v>
      </c>
      <c r="F16" s="139">
        <v>1257.4068671999999</v>
      </c>
      <c r="G16" s="140">
        <v>1337.6668799999998</v>
      </c>
      <c r="H16" s="138">
        <v>1118.1504179999997</v>
      </c>
      <c r="I16" s="139">
        <v>1236.5428151999997</v>
      </c>
      <c r="J16" s="173">
        <v>1315.4710799999998</v>
      </c>
      <c r="K16" s="138">
        <v>1198.647186</v>
      </c>
      <c r="L16" s="139">
        <v>1325.5627703999999</v>
      </c>
      <c r="M16" s="173">
        <v>1410.1731599999998</v>
      </c>
      <c r="N16" s="138">
        <v>1238.89557</v>
      </c>
      <c r="O16" s="139">
        <v>1370.0727479999998</v>
      </c>
      <c r="P16" s="176">
        <v>1457.5241999999998</v>
      </c>
      <c r="Q16" s="176">
        <v>1221.2869019999996</v>
      </c>
      <c r="R16" s="139">
        <v>1350.5996327999997</v>
      </c>
      <c r="S16" s="176">
        <v>1436.8081199999997</v>
      </c>
      <c r="T16" s="176">
        <v>1214.9980919999998</v>
      </c>
      <c r="U16" s="139">
        <v>1343.6449487999998</v>
      </c>
      <c r="V16" s="176">
        <v>1429.4095199999997</v>
      </c>
      <c r="W16" s="176">
        <v>1257.7619999999997</v>
      </c>
      <c r="X16" s="139">
        <v>1390.9367999999997</v>
      </c>
      <c r="Y16" s="176">
        <v>1479.7199999999998</v>
      </c>
      <c r="Z16" s="176">
        <v>1204.9359959999997</v>
      </c>
      <c r="AA16" s="139">
        <v>1332.5174543999997</v>
      </c>
      <c r="AB16" s="176">
        <v>1417.5717599999998</v>
      </c>
      <c r="AC16" s="176">
        <v>1279.1439539999997</v>
      </c>
      <c r="AD16" s="139">
        <v>1414.5827255999995</v>
      </c>
      <c r="AE16" s="176">
        <f t="shared" si="1"/>
        <v>1504.8752399999996</v>
      </c>
      <c r="AF16" s="177">
        <v>1516.1211119999998</v>
      </c>
      <c r="AG16" s="177">
        <v>1574.5404575999996</v>
      </c>
      <c r="AH16" s="185"/>
    </row>
    <row r="17" spans="1:34" s="119" customFormat="1" ht="16.5" customHeight="1">
      <c r="A17" s="134"/>
      <c r="B17" s="147"/>
      <c r="C17" s="136"/>
      <c r="D17" s="148" t="s">
        <v>30</v>
      </c>
      <c r="E17" s="138">
        <f t="shared" si="0"/>
        <v>1168.9773579455998</v>
      </c>
      <c r="F17" s="139">
        <v>1292.75143113984</v>
      </c>
      <c r="G17" s="140">
        <v>1375.2674799359997</v>
      </c>
      <c r="H17" s="138">
        <v>1149.5806097495997</v>
      </c>
      <c r="I17" s="139">
        <v>1271.3009096054398</v>
      </c>
      <c r="J17" s="173">
        <v>1352.4477761759997</v>
      </c>
      <c r="K17" s="138">
        <v>1232.3400687191997</v>
      </c>
      <c r="L17" s="139">
        <v>1362.8231348188797</v>
      </c>
      <c r="M17" s="173">
        <v>1449.8118455519998</v>
      </c>
      <c r="N17" s="138">
        <v>1273.7197982039997</v>
      </c>
      <c r="O17" s="139">
        <v>1408.5842474255996</v>
      </c>
      <c r="P17" s="176">
        <v>1498.4938802399997</v>
      </c>
      <c r="Q17" s="176">
        <v>1255.6161665543998</v>
      </c>
      <c r="R17" s="139">
        <v>1388.56376066016</v>
      </c>
      <c r="S17" s="176">
        <v>1477.1954900639998</v>
      </c>
      <c r="T17" s="176">
        <v>1249.1505838223998</v>
      </c>
      <c r="U17" s="139">
        <v>1381.4135868153598</v>
      </c>
      <c r="V17" s="176">
        <v>1469.5889221439998</v>
      </c>
      <c r="W17" s="176">
        <v>1293.1165463999998</v>
      </c>
      <c r="X17" s="139">
        <v>1430.0347689599998</v>
      </c>
      <c r="Y17" s="176">
        <v>1521.3135839999998</v>
      </c>
      <c r="Z17" s="176">
        <v>1238.8056514511998</v>
      </c>
      <c r="AA17" s="139">
        <v>1369.9733086636797</v>
      </c>
      <c r="AB17" s="176">
        <v>1457.4184134719997</v>
      </c>
      <c r="AC17" s="176">
        <v>1315.0995276887998</v>
      </c>
      <c r="AD17" s="139">
        <v>1454.3453600323196</v>
      </c>
      <c r="AE17" s="176">
        <f t="shared" si="1"/>
        <v>1547.1759149279997</v>
      </c>
      <c r="AF17" s="177">
        <v>1558.7378981663996</v>
      </c>
      <c r="AG17" s="177">
        <v>1618.7993584627197</v>
      </c>
      <c r="AH17" s="185"/>
    </row>
    <row r="18" spans="1:34" s="119" customFormat="1" ht="16.5" customHeight="1">
      <c r="A18" s="134"/>
      <c r="B18" s="147"/>
      <c r="C18" s="136"/>
      <c r="D18" s="148" t="s">
        <v>31</v>
      </c>
      <c r="E18" s="138">
        <f t="shared" si="0"/>
        <v>1204.7623791071999</v>
      </c>
      <c r="F18" s="139">
        <v>1332.32545454208</v>
      </c>
      <c r="G18" s="140">
        <v>1417.367504832</v>
      </c>
      <c r="H18" s="138">
        <v>1184.7718529052</v>
      </c>
      <c r="I18" s="139">
        <v>1310.21828438928</v>
      </c>
      <c r="J18" s="173">
        <v>1393.849238712</v>
      </c>
      <c r="K18" s="138">
        <v>1270.0647647003998</v>
      </c>
      <c r="L18" s="139">
        <v>1404.5422103745598</v>
      </c>
      <c r="M18" s="173">
        <v>1494.1938408239998</v>
      </c>
      <c r="N18" s="138">
        <v>1312.711220598</v>
      </c>
      <c r="O18" s="139">
        <v>1451.7041733672</v>
      </c>
      <c r="P18" s="176">
        <v>1544.36614188</v>
      </c>
      <c r="Q18" s="176">
        <v>1294.0533961427998</v>
      </c>
      <c r="R18" s="139">
        <v>1431.07081455792</v>
      </c>
      <c r="S18" s="176">
        <v>1522.415760168</v>
      </c>
      <c r="T18" s="176">
        <v>1287.3898874088</v>
      </c>
      <c r="U18" s="139">
        <v>1423.7017578403197</v>
      </c>
      <c r="V18" s="176">
        <v>1514.5763381279999</v>
      </c>
      <c r="W18" s="176">
        <v>1332.7017468</v>
      </c>
      <c r="X18" s="139">
        <v>1473.8113435199998</v>
      </c>
      <c r="Y18" s="176">
        <v>1567.884408</v>
      </c>
      <c r="Z18" s="176">
        <v>1276.7282734343999</v>
      </c>
      <c r="AA18" s="139">
        <v>1411.91126709216</v>
      </c>
      <c r="AB18" s="176">
        <v>1502.0332628639999</v>
      </c>
      <c r="AC18" s="176">
        <v>1355.3576764955997</v>
      </c>
      <c r="AD18" s="139">
        <v>1498.8661363598396</v>
      </c>
      <c r="AE18" s="176">
        <f t="shared" si="1"/>
        <v>1594.5384429359997</v>
      </c>
      <c r="AF18" s="177">
        <v>1606.4543644368</v>
      </c>
      <c r="AG18" s="177">
        <v>1668.3544408646396</v>
      </c>
      <c r="AH18" s="185"/>
    </row>
    <row r="19" spans="1:34" s="119" customFormat="1" ht="16.5" customHeight="1">
      <c r="A19" s="134"/>
      <c r="B19" s="147"/>
      <c r="C19" s="136"/>
      <c r="D19" s="148" t="s">
        <v>32</v>
      </c>
      <c r="E19" s="138">
        <f t="shared" si="0"/>
        <v>1225.91089248</v>
      </c>
      <c r="F19" s="139">
        <v>1355.713222272</v>
      </c>
      <c r="G19" s="140">
        <v>1442.2481088</v>
      </c>
      <c r="H19" s="138">
        <v>1205.56945068</v>
      </c>
      <c r="I19" s="139">
        <v>1333.2179807520001</v>
      </c>
      <c r="J19" s="173">
        <v>1418.3170008</v>
      </c>
      <c r="K19" s="138">
        <v>1292.3596023599998</v>
      </c>
      <c r="L19" s="139">
        <v>1429.1976779039996</v>
      </c>
      <c r="M19" s="173">
        <v>1520.4230615999998</v>
      </c>
      <c r="N19" s="138">
        <v>1335.7546782</v>
      </c>
      <c r="O19" s="139">
        <v>1477.1875264799999</v>
      </c>
      <c r="P19" s="176">
        <v>1571.4760919999999</v>
      </c>
      <c r="Q19" s="176">
        <v>1316.7693325199998</v>
      </c>
      <c r="R19" s="139">
        <v>1456.1919677279998</v>
      </c>
      <c r="S19" s="176">
        <v>1549.1403911999998</v>
      </c>
      <c r="T19" s="176">
        <v>1309.98885192</v>
      </c>
      <c r="U19" s="139">
        <v>1448.6935538879998</v>
      </c>
      <c r="V19" s="176">
        <v>1541.1633551999998</v>
      </c>
      <c r="W19" s="176">
        <v>1356.09612</v>
      </c>
      <c r="X19" s="139">
        <v>1499.682768</v>
      </c>
      <c r="Y19" s="176">
        <v>1595.4071999999999</v>
      </c>
      <c r="Z19" s="176">
        <v>1299.1400829599997</v>
      </c>
      <c r="AA19" s="139">
        <v>1436.6960917439997</v>
      </c>
      <c r="AB19" s="176">
        <v>1528.4000975999998</v>
      </c>
      <c r="AC19" s="176">
        <v>1379.1497540399998</v>
      </c>
      <c r="AD19" s="139">
        <v>1525.1773750559996</v>
      </c>
      <c r="AE19" s="176">
        <f t="shared" si="1"/>
        <v>1622.5291223999998</v>
      </c>
      <c r="AF19" s="177">
        <v>1634.65421712</v>
      </c>
      <c r="AG19" s="177">
        <v>1697.640893376</v>
      </c>
      <c r="AH19" s="185"/>
    </row>
    <row r="20" spans="1:34" s="119" customFormat="1" ht="24">
      <c r="A20" s="134"/>
      <c r="B20" s="147"/>
      <c r="C20" s="136"/>
      <c r="D20" s="149" t="s">
        <v>33</v>
      </c>
      <c r="E20" s="138">
        <f t="shared" si="0"/>
        <v>1314.1709639295998</v>
      </c>
      <c r="F20" s="139">
        <v>1453.3184777574397</v>
      </c>
      <c r="G20" s="140">
        <v>1546.0834869759997</v>
      </c>
      <c r="H20" s="138">
        <v>1292.3650297935997</v>
      </c>
      <c r="I20" s="139">
        <v>1429.2036800070396</v>
      </c>
      <c r="J20" s="173">
        <v>1520.4294468159997</v>
      </c>
      <c r="K20" s="138">
        <v>1385.4036821071995</v>
      </c>
      <c r="L20" s="139">
        <v>1532.0934837420796</v>
      </c>
      <c r="M20" s="173">
        <v>1629.8866848319994</v>
      </c>
      <c r="N20" s="138">
        <v>1431.9230082639997</v>
      </c>
      <c r="O20" s="139">
        <v>1583.5383856095996</v>
      </c>
      <c r="P20" s="176">
        <v>1684.6153038399996</v>
      </c>
      <c r="Q20" s="176">
        <v>1411.5708030703995</v>
      </c>
      <c r="R20" s="139">
        <v>1561.0312410425595</v>
      </c>
      <c r="S20" s="176">
        <v>1660.6715330239995</v>
      </c>
      <c r="T20" s="176">
        <v>1404.3021583583995</v>
      </c>
      <c r="U20" s="139">
        <v>1552.9929751257596</v>
      </c>
      <c r="V20" s="176">
        <v>1652.1201863039996</v>
      </c>
      <c r="W20" s="176">
        <v>1453.7289423999996</v>
      </c>
      <c r="X20" s="139">
        <v>1607.6531833599997</v>
      </c>
      <c r="Y20" s="176">
        <v>1710.2693439999996</v>
      </c>
      <c r="Z20" s="176">
        <v>1392.6723268191995</v>
      </c>
      <c r="AA20" s="139">
        <v>1540.1317496588795</v>
      </c>
      <c r="AB20" s="176">
        <v>1638.4380315519995</v>
      </c>
      <c r="AC20" s="176">
        <v>1478.4423344207994</v>
      </c>
      <c r="AD20" s="139">
        <v>1634.9832874771193</v>
      </c>
      <c r="AE20" s="176">
        <f t="shared" si="1"/>
        <v>1739.3439228479995</v>
      </c>
      <c r="AF20" s="177">
        <v>1752.3419698623998</v>
      </c>
      <c r="AG20" s="177">
        <v>1819.8634035635191</v>
      </c>
      <c r="AH20" s="185"/>
    </row>
    <row r="21" spans="1:34" s="119" customFormat="1" ht="16.5" customHeight="1">
      <c r="A21" s="134"/>
      <c r="B21" s="147"/>
      <c r="C21" s="144"/>
      <c r="D21" s="149" t="s">
        <v>34</v>
      </c>
      <c r="E21" s="138">
        <f t="shared" si="0"/>
        <v>1436.7758351999998</v>
      </c>
      <c r="F21" s="139">
        <v>1588.9050412799998</v>
      </c>
      <c r="G21" s="140">
        <v>1690.324512</v>
      </c>
      <c r="H21" s="138">
        <v>1412.9355282</v>
      </c>
      <c r="I21" s="139">
        <v>1562.5404664799998</v>
      </c>
      <c r="J21" s="173">
        <v>1662.277092</v>
      </c>
      <c r="K21" s="138">
        <v>1514.6541714</v>
      </c>
      <c r="L21" s="139">
        <v>1675.02931896</v>
      </c>
      <c r="M21" s="173">
        <v>1781.946084</v>
      </c>
      <c r="N21" s="138">
        <v>1565.513493</v>
      </c>
      <c r="O21" s="139">
        <v>1731.2737451999997</v>
      </c>
      <c r="P21" s="176">
        <v>1841.7805799999999</v>
      </c>
      <c r="Q21" s="176">
        <v>1543.2625397999998</v>
      </c>
      <c r="R21" s="139">
        <v>1706.6668087199998</v>
      </c>
      <c r="S21" s="176">
        <v>1815.6029879999999</v>
      </c>
      <c r="T21" s="176">
        <v>1535.3157707999999</v>
      </c>
      <c r="U21" s="139">
        <v>1697.87861712</v>
      </c>
      <c r="V21" s="176">
        <v>1806.2538479999998</v>
      </c>
      <c r="W21" s="176">
        <v>1589.3537999999999</v>
      </c>
      <c r="X21" s="139">
        <v>1757.63832</v>
      </c>
      <c r="Y21" s="176">
        <v>1869.828</v>
      </c>
      <c r="Z21" s="176">
        <v>1522.6009404</v>
      </c>
      <c r="AA21" s="139">
        <v>1683.8175105599998</v>
      </c>
      <c r="AB21" s="176">
        <v>1791.295224</v>
      </c>
      <c r="AC21" s="176">
        <v>1616.3728145999999</v>
      </c>
      <c r="AD21" s="139">
        <v>1787.5181714399998</v>
      </c>
      <c r="AE21" s="176">
        <f t="shared" si="1"/>
        <v>1901.6150759999998</v>
      </c>
      <c r="AF21" s="177">
        <v>1915.8257688</v>
      </c>
      <c r="AG21" s="177">
        <v>1989.6465782399996</v>
      </c>
      <c r="AH21" s="186"/>
    </row>
    <row r="22" spans="1:34" s="119" customFormat="1" ht="16.5" customHeight="1">
      <c r="A22" s="134"/>
      <c r="B22" s="147"/>
      <c r="C22" s="136" t="s">
        <v>35</v>
      </c>
      <c r="D22" s="148" t="s">
        <v>29</v>
      </c>
      <c r="E22" s="138">
        <f t="shared" si="0"/>
        <v>1440.9104419199998</v>
      </c>
      <c r="F22" s="139">
        <v>1593.4774298879997</v>
      </c>
      <c r="G22" s="140">
        <v>1695.1887551999998</v>
      </c>
      <c r="H22" s="138">
        <v>1417.00152972</v>
      </c>
      <c r="I22" s="139">
        <v>1567.036985808</v>
      </c>
      <c r="J22" s="173">
        <v>1667.0606232</v>
      </c>
      <c r="K22" s="138">
        <v>1519.0128884399996</v>
      </c>
      <c r="L22" s="139">
        <v>1679.8495472159996</v>
      </c>
      <c r="M22" s="173">
        <v>1787.0739863999997</v>
      </c>
      <c r="N22" s="138">
        <v>1570.0185677999998</v>
      </c>
      <c r="O22" s="139">
        <v>1736.2558279199998</v>
      </c>
      <c r="P22" s="176">
        <v>1847.0806679999998</v>
      </c>
      <c r="Q22" s="176">
        <v>1547.7035830799998</v>
      </c>
      <c r="R22" s="139">
        <v>1711.578080112</v>
      </c>
      <c r="S22" s="176">
        <v>1820.8277448</v>
      </c>
      <c r="T22" s="176">
        <v>1539.7339456799998</v>
      </c>
      <c r="U22" s="139">
        <v>1702.7645987519998</v>
      </c>
      <c r="V22" s="176">
        <v>1811.4517007999998</v>
      </c>
      <c r="W22" s="176">
        <v>1593.9274799999998</v>
      </c>
      <c r="X22" s="139">
        <v>1762.696272</v>
      </c>
      <c r="Y22" s="176">
        <v>1875.2087999999999</v>
      </c>
      <c r="Z22" s="176">
        <v>1526.9825258399999</v>
      </c>
      <c r="AA22" s="139">
        <v>1688.6630285759998</v>
      </c>
      <c r="AB22" s="176">
        <v>1796.4500303999998</v>
      </c>
      <c r="AC22" s="176">
        <v>1621.0242471599997</v>
      </c>
      <c r="AD22" s="139">
        <v>1792.6621086239998</v>
      </c>
      <c r="AE22" s="176">
        <f t="shared" si="1"/>
        <v>1907.0873495999997</v>
      </c>
      <c r="AF22" s="177">
        <v>1921.33893648</v>
      </c>
      <c r="AG22" s="177">
        <v>1995.372179904</v>
      </c>
      <c r="AH22" s="187" t="s">
        <v>72</v>
      </c>
    </row>
    <row r="23" spans="1:34" s="119" customFormat="1" ht="16.5" customHeight="1">
      <c r="A23" s="134"/>
      <c r="B23" s="147"/>
      <c r="C23" s="136"/>
      <c r="D23" s="148" t="s">
        <v>37</v>
      </c>
      <c r="E23" s="138">
        <f t="shared" si="0"/>
        <v>1231.3892463839998</v>
      </c>
      <c r="F23" s="139">
        <v>1361.7716371775998</v>
      </c>
      <c r="G23" s="140">
        <v>1448.6932310399998</v>
      </c>
      <c r="H23" s="138">
        <v>1210.9569026939996</v>
      </c>
      <c r="I23" s="139">
        <v>1339.1758688615996</v>
      </c>
      <c r="J23" s="173">
        <v>1424.6551796399997</v>
      </c>
      <c r="K23" s="138">
        <v>1298.1349024379997</v>
      </c>
      <c r="L23" s="139">
        <v>1435.5844803431996</v>
      </c>
      <c r="M23" s="173">
        <v>1527.2175322799997</v>
      </c>
      <c r="N23" s="138">
        <v>1341.7239023099996</v>
      </c>
      <c r="O23" s="139">
        <v>1483.7887860839996</v>
      </c>
      <c r="P23" s="176">
        <v>1578.4987085999996</v>
      </c>
      <c r="Q23" s="176">
        <v>1322.6537148659997</v>
      </c>
      <c r="R23" s="139">
        <v>1462.6994023223997</v>
      </c>
      <c r="S23" s="176">
        <v>1556.0631939599998</v>
      </c>
      <c r="T23" s="176">
        <v>1315.8429336359998</v>
      </c>
      <c r="U23" s="139">
        <v>1455.1674795503995</v>
      </c>
      <c r="V23" s="176">
        <v>1548.0505101599997</v>
      </c>
      <c r="W23" s="176">
        <v>1362.1562459999998</v>
      </c>
      <c r="X23" s="139">
        <v>1506.3845543999996</v>
      </c>
      <c r="Y23" s="176">
        <v>1602.5367599999997</v>
      </c>
      <c r="Z23" s="176">
        <v>1304.9456836679997</v>
      </c>
      <c r="AA23" s="139">
        <v>1443.1164031151998</v>
      </c>
      <c r="AB23" s="176">
        <v>1535.2302160799998</v>
      </c>
      <c r="AC23" s="176">
        <v>1385.3129021819996</v>
      </c>
      <c r="AD23" s="139">
        <v>1531.9930918247996</v>
      </c>
      <c r="AE23" s="176">
        <f t="shared" si="1"/>
        <v>1629.7798849199996</v>
      </c>
      <c r="AF23" s="177">
        <v>1641.9591642959997</v>
      </c>
      <c r="AG23" s="177">
        <v>1705.2273155807995</v>
      </c>
      <c r="AH23" s="188"/>
    </row>
    <row r="24" spans="1:34" s="119" customFormat="1" ht="16.5" customHeight="1">
      <c r="A24" s="134"/>
      <c r="B24" s="147"/>
      <c r="C24" s="136"/>
      <c r="D24" s="148" t="s">
        <v>38</v>
      </c>
      <c r="E24" s="138">
        <f t="shared" si="0"/>
        <v>1281.1423472479999</v>
      </c>
      <c r="F24" s="139">
        <v>1416.7927134272</v>
      </c>
      <c r="G24" s="140">
        <v>1507.2262908799999</v>
      </c>
      <c r="H24" s="138">
        <v>1259.8844543179998</v>
      </c>
      <c r="I24" s="139">
        <v>1393.2839847751998</v>
      </c>
      <c r="J24" s="173">
        <v>1482.2170050799998</v>
      </c>
      <c r="K24" s="138">
        <v>1350.5847974859998</v>
      </c>
      <c r="L24" s="139">
        <v>1493.5878936903996</v>
      </c>
      <c r="M24" s="173">
        <v>1588.9232911599997</v>
      </c>
      <c r="N24" s="138">
        <v>1395.9349690699999</v>
      </c>
      <c r="O24" s="139">
        <v>1543.739848148</v>
      </c>
      <c r="P24" s="176">
        <v>1642.2764341999998</v>
      </c>
      <c r="Q24" s="176">
        <v>1376.094269002</v>
      </c>
      <c r="R24" s="139">
        <v>1521.7983680727998</v>
      </c>
      <c r="S24" s="176">
        <v>1618.9344341199999</v>
      </c>
      <c r="T24" s="176">
        <v>1369.0083046919997</v>
      </c>
      <c r="U24" s="139">
        <v>1513.9621251887997</v>
      </c>
      <c r="V24" s="176">
        <v>1610.5980055199998</v>
      </c>
      <c r="W24" s="176">
        <v>1417.1928619999999</v>
      </c>
      <c r="X24" s="139">
        <v>1567.2485768</v>
      </c>
      <c r="Y24" s="176">
        <v>1667.2857199999999</v>
      </c>
      <c r="Z24" s="176">
        <v>1357.6707617959999</v>
      </c>
      <c r="AA24" s="139">
        <v>1501.4241365743999</v>
      </c>
      <c r="AB24" s="176">
        <v>1597.2597197599998</v>
      </c>
      <c r="AC24" s="176">
        <v>1441.2851406539996</v>
      </c>
      <c r="AD24" s="139">
        <v>1593.8918026055997</v>
      </c>
      <c r="AE24" s="176">
        <f t="shared" si="1"/>
        <v>1695.6295772399997</v>
      </c>
      <c r="AF24" s="177">
        <v>1708.3009487119998</v>
      </c>
      <c r="AG24" s="177">
        <v>1774.1253889375996</v>
      </c>
      <c r="AH24" s="188"/>
    </row>
    <row r="25" spans="1:34" s="119" customFormat="1" ht="24">
      <c r="A25" s="134"/>
      <c r="B25" s="147"/>
      <c r="C25" s="136"/>
      <c r="D25" s="150" t="s">
        <v>39</v>
      </c>
      <c r="E25" s="138">
        <f t="shared" si="0"/>
        <v>1316.87224032</v>
      </c>
      <c r="F25" s="139">
        <v>1456.3057716479998</v>
      </c>
      <c r="G25" s="140">
        <v>1549.2614592</v>
      </c>
      <c r="H25" s="138">
        <v>1295.02148412</v>
      </c>
      <c r="I25" s="139">
        <v>1432.141405968</v>
      </c>
      <c r="J25" s="173">
        <v>1523.5546872</v>
      </c>
      <c r="K25" s="138">
        <v>1388.25137724</v>
      </c>
      <c r="L25" s="139">
        <v>1535.242699536</v>
      </c>
      <c r="M25" s="173">
        <v>1633.2369144</v>
      </c>
      <c r="N25" s="138">
        <v>1434.8663238</v>
      </c>
      <c r="O25" s="139">
        <v>1586.79334632</v>
      </c>
      <c r="P25" s="176">
        <v>1688.078028</v>
      </c>
      <c r="Q25" s="176">
        <v>1414.4722846799998</v>
      </c>
      <c r="R25" s="139">
        <v>1564.2399383519999</v>
      </c>
      <c r="S25" s="176">
        <v>1664.0850408</v>
      </c>
      <c r="T25" s="176">
        <v>1407.18869928</v>
      </c>
      <c r="U25" s="139">
        <v>1556.185149792</v>
      </c>
      <c r="V25" s="176">
        <v>1655.5161168</v>
      </c>
      <c r="W25" s="176">
        <v>1456.71708</v>
      </c>
      <c r="X25" s="139">
        <v>1610.957712</v>
      </c>
      <c r="Y25" s="176">
        <v>1713.7848</v>
      </c>
      <c r="Z25" s="176">
        <v>1395.5349626399998</v>
      </c>
      <c r="AA25" s="139">
        <v>1543.2974880959998</v>
      </c>
      <c r="AB25" s="176">
        <v>1641.8058383999999</v>
      </c>
      <c r="AC25" s="176">
        <v>1481.4812703599996</v>
      </c>
      <c r="AD25" s="139">
        <v>1638.3439931039998</v>
      </c>
      <c r="AE25" s="176">
        <f t="shared" si="1"/>
        <v>1742.9191415999996</v>
      </c>
      <c r="AF25" s="177">
        <v>1755.94390608</v>
      </c>
      <c r="AG25" s="177">
        <v>1823.6041299839999</v>
      </c>
      <c r="AH25" s="188"/>
    </row>
    <row r="26" spans="1:34" s="119" customFormat="1" ht="33.75" customHeight="1">
      <c r="A26" s="134"/>
      <c r="B26" s="147"/>
      <c r="C26" s="144"/>
      <c r="D26" s="151" t="s">
        <v>34</v>
      </c>
      <c r="E26" s="138">
        <f t="shared" si="0"/>
        <v>1439.5322396799997</v>
      </c>
      <c r="F26" s="139">
        <v>1591.9533003519996</v>
      </c>
      <c r="G26" s="140">
        <v>1693.5673407999998</v>
      </c>
      <c r="H26" s="138">
        <v>1415.6461958799998</v>
      </c>
      <c r="I26" s="139">
        <v>1565.538146032</v>
      </c>
      <c r="J26" s="173">
        <v>1665.4661127999998</v>
      </c>
      <c r="K26" s="138">
        <v>1517.5599827599997</v>
      </c>
      <c r="L26" s="139">
        <v>1678.2428044639996</v>
      </c>
      <c r="M26" s="173">
        <v>1785.3646855999996</v>
      </c>
      <c r="N26" s="138">
        <v>1568.5168761999996</v>
      </c>
      <c r="O26" s="139">
        <v>1734.59513368</v>
      </c>
      <c r="P26" s="176">
        <v>1845.3139719999997</v>
      </c>
      <c r="Q26" s="176">
        <v>1546.2232353199997</v>
      </c>
      <c r="R26" s="139">
        <v>1709.9409896479997</v>
      </c>
      <c r="S26" s="176">
        <v>1819.0861591999997</v>
      </c>
      <c r="T26" s="176">
        <v>1538.2612207199998</v>
      </c>
      <c r="U26" s="139">
        <v>1701.1359382079997</v>
      </c>
      <c r="V26" s="176">
        <v>1809.7190831999997</v>
      </c>
      <c r="W26" s="176">
        <v>1592.4029199999998</v>
      </c>
      <c r="X26" s="139">
        <v>1761.0102879999995</v>
      </c>
      <c r="Y26" s="176">
        <v>1873.4151999999997</v>
      </c>
      <c r="Z26" s="176">
        <v>1525.5219973599997</v>
      </c>
      <c r="AA26" s="139">
        <v>1687.0478559039996</v>
      </c>
      <c r="AB26" s="176">
        <v>1794.7317615999996</v>
      </c>
      <c r="AC26" s="176">
        <v>1619.4737696399995</v>
      </c>
      <c r="AD26" s="139">
        <v>1790.9474628959997</v>
      </c>
      <c r="AE26" s="176">
        <f t="shared" si="1"/>
        <v>1905.2632583999996</v>
      </c>
      <c r="AF26" s="177">
        <v>1919.5012139199998</v>
      </c>
      <c r="AG26" s="177">
        <v>1993.4636460159993</v>
      </c>
      <c r="AH26" s="188"/>
    </row>
    <row r="27" spans="1:34" s="119" customFormat="1" ht="117" customHeight="1">
      <c r="A27" s="134"/>
      <c r="B27" s="135" t="s">
        <v>40</v>
      </c>
      <c r="C27" s="152" t="s">
        <v>41</v>
      </c>
      <c r="D27" s="152"/>
      <c r="E27" s="153">
        <f>W27*0.874</f>
        <v>699.2</v>
      </c>
      <c r="F27" s="154">
        <v>699.2</v>
      </c>
      <c r="G27" s="153"/>
      <c r="H27" s="153">
        <v>705.6</v>
      </c>
      <c r="I27" s="154">
        <v>705.6</v>
      </c>
      <c r="J27" s="153"/>
      <c r="K27" s="153">
        <v>704.8</v>
      </c>
      <c r="L27" s="154">
        <v>704.8</v>
      </c>
      <c r="M27" s="153"/>
      <c r="N27" s="153">
        <v>752.8</v>
      </c>
      <c r="O27" s="154">
        <v>752.8</v>
      </c>
      <c r="P27" s="153"/>
      <c r="Q27" s="153">
        <v>756</v>
      </c>
      <c r="R27" s="154">
        <v>756</v>
      </c>
      <c r="S27" s="153"/>
      <c r="T27" s="153">
        <v>744</v>
      </c>
      <c r="U27" s="154">
        <v>744</v>
      </c>
      <c r="V27" s="153"/>
      <c r="W27" s="153">
        <v>800</v>
      </c>
      <c r="X27" s="154">
        <v>800</v>
      </c>
      <c r="Y27" s="153"/>
      <c r="Z27" s="153">
        <v>806.4</v>
      </c>
      <c r="AA27" s="154">
        <v>806.4</v>
      </c>
      <c r="AB27" s="153"/>
      <c r="AC27" s="153">
        <v>813.5999999999999</v>
      </c>
      <c r="AD27" s="154">
        <v>813.5999999999999</v>
      </c>
      <c r="AE27" s="153"/>
      <c r="AF27" s="177">
        <v>872.0000000000001</v>
      </c>
      <c r="AG27" s="177">
        <v>905.5999999999999</v>
      </c>
      <c r="AH27" s="189" t="s">
        <v>42</v>
      </c>
    </row>
    <row r="28" spans="1:34" s="119" customFormat="1" ht="18" customHeight="1">
      <c r="A28" s="134"/>
      <c r="B28" s="141"/>
      <c r="C28" s="155" t="s">
        <v>43</v>
      </c>
      <c r="D28" s="156" t="s">
        <v>44</v>
      </c>
      <c r="E28" s="157">
        <f aca="true" t="shared" si="2" ref="E28:E34">G28*0.85</f>
        <v>346.61786336</v>
      </c>
      <c r="F28" s="139">
        <v>383.31857830399997</v>
      </c>
      <c r="G28" s="140">
        <v>407.7857216</v>
      </c>
      <c r="H28" s="157">
        <v>340.86646076</v>
      </c>
      <c r="I28" s="139">
        <v>376.958203664</v>
      </c>
      <c r="J28" s="173">
        <v>401.0193656</v>
      </c>
      <c r="K28" s="157">
        <v>365.40577851999996</v>
      </c>
      <c r="L28" s="139">
        <v>404.09580212799995</v>
      </c>
      <c r="M28" s="173">
        <v>429.88915119999996</v>
      </c>
      <c r="N28" s="176">
        <v>377.67543739999996</v>
      </c>
      <c r="O28" s="139">
        <v>417.66460136</v>
      </c>
      <c r="P28" s="176">
        <v>444.32404399999996</v>
      </c>
      <c r="Q28" s="176">
        <v>372.30746164</v>
      </c>
      <c r="R28" s="139">
        <v>411.72825169600003</v>
      </c>
      <c r="S28" s="176">
        <v>438.0087784</v>
      </c>
      <c r="T28" s="176">
        <v>370.39032743999996</v>
      </c>
      <c r="U28" s="139">
        <v>409.608126816</v>
      </c>
      <c r="V28" s="176">
        <v>435.7533264</v>
      </c>
      <c r="W28" s="176">
        <v>383.42683999999997</v>
      </c>
      <c r="X28" s="139">
        <v>424.0249759999999</v>
      </c>
      <c r="Y28" s="176">
        <v>451.0904</v>
      </c>
      <c r="Z28" s="176">
        <v>367.3229127199999</v>
      </c>
      <c r="AA28" s="139">
        <v>406.2159270079999</v>
      </c>
      <c r="AB28" s="176">
        <v>432.14460319999995</v>
      </c>
      <c r="AC28" s="176">
        <v>389.94509628</v>
      </c>
      <c r="AD28" s="139">
        <v>431.23340059199995</v>
      </c>
      <c r="AE28" s="176">
        <f aca="true" t="shared" si="3" ref="AE28:AE34">Y28*1.017</f>
        <v>458.75893679999996</v>
      </c>
      <c r="AF28" s="177">
        <v>462.18722384</v>
      </c>
      <c r="AG28" s="177">
        <v>479.99627283199993</v>
      </c>
      <c r="AH28" s="190" t="s">
        <v>45</v>
      </c>
    </row>
    <row r="29" spans="1:34" s="119" customFormat="1" ht="18" customHeight="1">
      <c r="A29" s="134"/>
      <c r="B29" s="158"/>
      <c r="C29" s="159"/>
      <c r="D29" s="145" t="s">
        <v>46</v>
      </c>
      <c r="E29" s="157">
        <f t="shared" si="2"/>
        <v>592.6269632</v>
      </c>
      <c r="F29" s="139">
        <v>655.37570048</v>
      </c>
      <c r="G29" s="140">
        <v>697.2081919999999</v>
      </c>
      <c r="H29" s="157">
        <v>582.7935511999999</v>
      </c>
      <c r="I29" s="139">
        <v>644.5011036799999</v>
      </c>
      <c r="J29" s="173">
        <v>685.639472</v>
      </c>
      <c r="K29" s="157">
        <v>624.7494423999999</v>
      </c>
      <c r="L29" s="139">
        <v>690.8993833599999</v>
      </c>
      <c r="M29" s="173">
        <v>734.999344</v>
      </c>
      <c r="N29" s="176">
        <v>645.7273879999999</v>
      </c>
      <c r="O29" s="139">
        <v>714.0985231999999</v>
      </c>
      <c r="P29" s="176">
        <v>759.67928</v>
      </c>
      <c r="Q29" s="176">
        <v>636.5495367999998</v>
      </c>
      <c r="R29" s="139">
        <v>703.9488995199998</v>
      </c>
      <c r="S29" s="176">
        <v>748.8818079999999</v>
      </c>
      <c r="T29" s="176">
        <v>633.2717327999999</v>
      </c>
      <c r="U29" s="139">
        <v>700.3240339199999</v>
      </c>
      <c r="V29" s="176">
        <v>745.0255679999999</v>
      </c>
      <c r="W29" s="176">
        <v>655.5608</v>
      </c>
      <c r="X29" s="139">
        <v>724.9731199999999</v>
      </c>
      <c r="Y29" s="176">
        <v>771.2479999999999</v>
      </c>
      <c r="Z29" s="176">
        <v>628.0272463999999</v>
      </c>
      <c r="AA29" s="139">
        <v>694.5242489599999</v>
      </c>
      <c r="AB29" s="176">
        <v>738.8555839999999</v>
      </c>
      <c r="AC29" s="176">
        <v>666.7053335999998</v>
      </c>
      <c r="AD29" s="139">
        <v>737.2976630399999</v>
      </c>
      <c r="AE29" s="176">
        <f t="shared" si="3"/>
        <v>784.3592159999998</v>
      </c>
      <c r="AF29" s="177">
        <v>790.2207007999999</v>
      </c>
      <c r="AG29" s="177">
        <v>820.6695718399999</v>
      </c>
      <c r="AH29" s="191"/>
    </row>
    <row r="30" spans="1:34" s="119" customFormat="1" ht="27.75" customHeight="1">
      <c r="A30" s="160"/>
      <c r="B30" s="161" t="s">
        <v>47</v>
      </c>
      <c r="C30" s="161"/>
      <c r="D30" s="162"/>
      <c r="E30" s="157">
        <f t="shared" si="2"/>
        <v>3100.95504</v>
      </c>
      <c r="F30" s="139">
        <v>3429.291456</v>
      </c>
      <c r="G30" s="140">
        <v>3648.1824</v>
      </c>
      <c r="H30" s="157">
        <v>3049.50114</v>
      </c>
      <c r="I30" s="139">
        <v>3372.389496</v>
      </c>
      <c r="J30" s="173">
        <v>3587.6484</v>
      </c>
      <c r="K30" s="157">
        <v>3269.0377799999997</v>
      </c>
      <c r="L30" s="139">
        <v>3615.171192</v>
      </c>
      <c r="M30" s="173">
        <v>3845.9267999999997</v>
      </c>
      <c r="N30" s="176">
        <v>3378.8061</v>
      </c>
      <c r="O30" s="139">
        <v>3736.56204</v>
      </c>
      <c r="P30" s="176">
        <v>3975.066</v>
      </c>
      <c r="Q30" s="176">
        <v>3330.78246</v>
      </c>
      <c r="R30" s="139">
        <v>3683.453544</v>
      </c>
      <c r="S30" s="176">
        <v>3918.5676</v>
      </c>
      <c r="T30" s="176">
        <v>3313.63116</v>
      </c>
      <c r="U30" s="139">
        <v>3664.4862239999998</v>
      </c>
      <c r="V30" s="176">
        <v>3898.3896</v>
      </c>
      <c r="W30" s="176">
        <v>3430.26</v>
      </c>
      <c r="X30" s="139">
        <v>3793.464</v>
      </c>
      <c r="Y30" s="176">
        <v>4035.6</v>
      </c>
      <c r="Z30" s="176">
        <v>3286.1890799999996</v>
      </c>
      <c r="AA30" s="139">
        <v>3634.1385119999995</v>
      </c>
      <c r="AB30" s="176">
        <v>3866.1047999999996</v>
      </c>
      <c r="AC30" s="176">
        <v>3488.5744199999995</v>
      </c>
      <c r="AD30" s="139">
        <v>3857.9528879999993</v>
      </c>
      <c r="AE30" s="176">
        <f t="shared" si="3"/>
        <v>4104.205199999999</v>
      </c>
      <c r="AF30" s="177">
        <v>3008</v>
      </c>
      <c r="AG30" s="177">
        <v>3290</v>
      </c>
      <c r="AH30" s="192" t="s">
        <v>48</v>
      </c>
    </row>
    <row r="31" spans="1:34" s="119" customFormat="1" ht="18" customHeight="1">
      <c r="A31" s="134" t="s">
        <v>49</v>
      </c>
      <c r="B31" s="163" t="s">
        <v>50</v>
      </c>
      <c r="C31" s="164" t="s">
        <v>51</v>
      </c>
      <c r="D31" s="165" t="s">
        <v>52</v>
      </c>
      <c r="E31" s="157">
        <f t="shared" si="2"/>
        <v>1185.2539264</v>
      </c>
      <c r="F31" s="139">
        <v>1310.75140096</v>
      </c>
      <c r="G31" s="140">
        <v>1394.4163839999999</v>
      </c>
      <c r="H31" s="157">
        <v>1165.5871023999998</v>
      </c>
      <c r="I31" s="139">
        <v>1289.0022073599998</v>
      </c>
      <c r="J31" s="173">
        <v>1371.278944</v>
      </c>
      <c r="K31" s="157">
        <v>1249.4988847999998</v>
      </c>
      <c r="L31" s="139">
        <v>1381.7987667199998</v>
      </c>
      <c r="M31" s="173">
        <v>1469.998688</v>
      </c>
      <c r="N31" s="176">
        <v>1291.4547759999998</v>
      </c>
      <c r="O31" s="139">
        <v>1428.1970463999999</v>
      </c>
      <c r="P31" s="176">
        <v>1519.35856</v>
      </c>
      <c r="Q31" s="176">
        <v>1273.0990735999997</v>
      </c>
      <c r="R31" s="139">
        <v>1407.8977990399997</v>
      </c>
      <c r="S31" s="176">
        <v>1497.7636159999997</v>
      </c>
      <c r="T31" s="176">
        <v>1266.5434655999998</v>
      </c>
      <c r="U31" s="139">
        <v>1400.6480678399998</v>
      </c>
      <c r="V31" s="176">
        <v>1490.0511359999998</v>
      </c>
      <c r="W31" s="176">
        <v>1311.1216</v>
      </c>
      <c r="X31" s="139">
        <v>1449.9462399999998</v>
      </c>
      <c r="Y31" s="176">
        <v>1542.4959999999999</v>
      </c>
      <c r="Z31" s="176">
        <v>1256.0544927999997</v>
      </c>
      <c r="AA31" s="139">
        <v>1389.0484979199998</v>
      </c>
      <c r="AB31" s="176">
        <v>1477.7111679999998</v>
      </c>
      <c r="AC31" s="176">
        <v>1333.4106671999996</v>
      </c>
      <c r="AD31" s="139">
        <v>1474.5953260799997</v>
      </c>
      <c r="AE31" s="176">
        <f t="shared" si="3"/>
        <v>1568.7184319999997</v>
      </c>
      <c r="AF31" s="177">
        <v>1580.4414015999998</v>
      </c>
      <c r="AG31" s="177">
        <v>1641.3391436799998</v>
      </c>
      <c r="AH31" s="193" t="s">
        <v>73</v>
      </c>
    </row>
    <row r="32" spans="1:34" s="119" customFormat="1" ht="24">
      <c r="A32" s="134"/>
      <c r="B32" s="166"/>
      <c r="C32" s="167"/>
      <c r="D32" s="165" t="s">
        <v>54</v>
      </c>
      <c r="E32" s="157">
        <f t="shared" si="2"/>
        <v>891.0077481599999</v>
      </c>
      <c r="F32" s="139">
        <v>985.349745024</v>
      </c>
      <c r="G32" s="140">
        <v>1048.2444096</v>
      </c>
      <c r="H32" s="157">
        <v>876.2233275599998</v>
      </c>
      <c r="I32" s="139">
        <v>968.9999151839999</v>
      </c>
      <c r="J32" s="173">
        <v>1030.8509735999999</v>
      </c>
      <c r="K32" s="157">
        <v>939.3035221199998</v>
      </c>
      <c r="L32" s="139">
        <v>1038.7591891679997</v>
      </c>
      <c r="M32" s="173">
        <v>1105.0629671999998</v>
      </c>
      <c r="N32" s="176">
        <v>970.8436193999997</v>
      </c>
      <c r="O32" s="139">
        <v>1073.6388261599998</v>
      </c>
      <c r="P32" s="176">
        <v>1142.1689639999997</v>
      </c>
      <c r="Q32" s="176">
        <v>957.0448268399998</v>
      </c>
      <c r="R32" s="139">
        <v>1058.3789849759999</v>
      </c>
      <c r="S32" s="176">
        <v>1125.9350903999998</v>
      </c>
      <c r="T32" s="176">
        <v>952.1166866399998</v>
      </c>
      <c r="U32" s="139">
        <v>1052.9290416959998</v>
      </c>
      <c r="V32" s="176">
        <v>1120.1372783999998</v>
      </c>
      <c r="W32" s="176">
        <v>985.6280399999998</v>
      </c>
      <c r="X32" s="139">
        <v>1089.9886559999998</v>
      </c>
      <c r="Y32" s="176">
        <v>1159.5623999999998</v>
      </c>
      <c r="Z32" s="176">
        <v>944.2316623199998</v>
      </c>
      <c r="AA32" s="139">
        <v>1044.2091324479998</v>
      </c>
      <c r="AB32" s="176">
        <v>1110.8607791999998</v>
      </c>
      <c r="AC32" s="176">
        <v>1002.3837166799997</v>
      </c>
      <c r="AD32" s="139">
        <v>1108.5184631519996</v>
      </c>
      <c r="AE32" s="176">
        <f t="shared" si="3"/>
        <v>1179.2749607999997</v>
      </c>
      <c r="AF32" s="177">
        <v>1188.08763504</v>
      </c>
      <c r="AG32" s="177">
        <v>1233.8671585919997</v>
      </c>
      <c r="AH32" s="194"/>
    </row>
    <row r="33" spans="1:34" s="119" customFormat="1" ht="27" customHeight="1">
      <c r="A33" s="134"/>
      <c r="B33" s="135"/>
      <c r="C33" s="168" t="s">
        <v>55</v>
      </c>
      <c r="D33" s="169"/>
      <c r="E33" s="157">
        <f t="shared" si="2"/>
        <v>265.99303232</v>
      </c>
      <c r="F33" s="139">
        <v>294.15700044799996</v>
      </c>
      <c r="G33" s="140">
        <v>312.9329792</v>
      </c>
      <c r="H33" s="157">
        <v>261.57943112</v>
      </c>
      <c r="I33" s="139">
        <v>289.27607676799994</v>
      </c>
      <c r="J33" s="173">
        <v>307.74050719999997</v>
      </c>
      <c r="K33" s="157">
        <v>280.4107962399999</v>
      </c>
      <c r="L33" s="139">
        <v>310.10135113599995</v>
      </c>
      <c r="M33" s="173">
        <v>329.89505439999994</v>
      </c>
      <c r="N33" s="176">
        <v>289.82647879999996</v>
      </c>
      <c r="O33" s="139">
        <v>320.51398831999995</v>
      </c>
      <c r="P33" s="176">
        <v>340.97232799999995</v>
      </c>
      <c r="Q33" s="176">
        <v>285.70711767999995</v>
      </c>
      <c r="R33" s="139">
        <v>315.9584595519999</v>
      </c>
      <c r="S33" s="176">
        <v>336.12602079999994</v>
      </c>
      <c r="T33" s="176">
        <v>284.23591727999997</v>
      </c>
      <c r="U33" s="139">
        <v>314.33148499199996</v>
      </c>
      <c r="V33" s="176">
        <v>334.39519679999995</v>
      </c>
      <c r="W33" s="176">
        <v>294.24008</v>
      </c>
      <c r="X33" s="139">
        <v>325.394912</v>
      </c>
      <c r="Y33" s="176">
        <v>346.16479999999996</v>
      </c>
      <c r="Z33" s="176">
        <v>281.8819966399999</v>
      </c>
      <c r="AA33" s="139">
        <v>311.7283256959999</v>
      </c>
      <c r="AB33" s="176">
        <v>331.6258783999999</v>
      </c>
      <c r="AC33" s="176">
        <v>299.2421613599999</v>
      </c>
      <c r="AD33" s="139">
        <v>330.9266255039999</v>
      </c>
      <c r="AE33" s="176">
        <f t="shared" si="3"/>
        <v>352.0496015999999</v>
      </c>
      <c r="AF33" s="177">
        <v>354.68045408</v>
      </c>
      <c r="AG33" s="177">
        <v>368.3470403839999</v>
      </c>
      <c r="AH33" s="194"/>
    </row>
    <row r="34" spans="1:34" s="119" customFormat="1" ht="18" customHeight="1">
      <c r="A34" s="134"/>
      <c r="B34" s="135"/>
      <c r="C34" s="170" t="s">
        <v>56</v>
      </c>
      <c r="D34" s="171"/>
      <c r="E34" s="157">
        <f t="shared" si="2"/>
        <v>1102.561792</v>
      </c>
      <c r="F34" s="139">
        <v>1219.3036287999998</v>
      </c>
      <c r="G34" s="140">
        <v>1297.13152</v>
      </c>
      <c r="H34" s="157">
        <v>1084.2670719999999</v>
      </c>
      <c r="I34" s="139">
        <v>1199.0718207999998</v>
      </c>
      <c r="J34" s="173">
        <v>1275.6083199999998</v>
      </c>
      <c r="K34" s="157">
        <v>1162.3245439999998</v>
      </c>
      <c r="L34" s="139">
        <v>1285.3942015999999</v>
      </c>
      <c r="M34" s="173">
        <v>1367.4406399999998</v>
      </c>
      <c r="N34" s="176">
        <v>1201.3532799999998</v>
      </c>
      <c r="O34" s="139">
        <v>1328.5553919999998</v>
      </c>
      <c r="P34" s="176">
        <v>1413.3567999999998</v>
      </c>
      <c r="Q34" s="176">
        <v>1184.278208</v>
      </c>
      <c r="R34" s="139">
        <v>1309.6723711999998</v>
      </c>
      <c r="S34" s="176">
        <v>1393.26848</v>
      </c>
      <c r="T34" s="176">
        <v>1178.179968</v>
      </c>
      <c r="U34" s="139">
        <v>1302.9284352</v>
      </c>
      <c r="V34" s="176">
        <v>1386.0940799999998</v>
      </c>
      <c r="W34" s="176">
        <v>1219.648</v>
      </c>
      <c r="X34" s="139">
        <v>1348.7871999999998</v>
      </c>
      <c r="Y34" s="176">
        <v>1434.88</v>
      </c>
      <c r="Z34" s="176">
        <v>1168.4227839999999</v>
      </c>
      <c r="AA34" s="139">
        <v>1292.1381376</v>
      </c>
      <c r="AB34" s="176">
        <v>1374.61504</v>
      </c>
      <c r="AC34" s="176">
        <v>1240.3820159999998</v>
      </c>
      <c r="AD34" s="139">
        <v>1371.7165823999999</v>
      </c>
      <c r="AE34" s="176">
        <f t="shared" si="3"/>
        <v>1459.2729599999998</v>
      </c>
      <c r="AF34" s="177">
        <v>1470.1780479999998</v>
      </c>
      <c r="AG34" s="177">
        <v>1526.8271103999996</v>
      </c>
      <c r="AH34" s="195"/>
    </row>
    <row r="35" spans="1:34" s="119" customFormat="1" ht="42" customHeight="1">
      <c r="A35" s="134"/>
      <c r="B35" s="135"/>
      <c r="C35" s="152" t="s">
        <v>57</v>
      </c>
      <c r="D35" s="152"/>
      <c r="E35" s="153">
        <f>W35*0.878</f>
        <v>79.41510000000001</v>
      </c>
      <c r="F35" s="154">
        <v>79.41510000000001</v>
      </c>
      <c r="G35" s="153"/>
      <c r="H35" s="153">
        <v>80.04825000000001</v>
      </c>
      <c r="I35" s="154">
        <v>80.04825000000001</v>
      </c>
      <c r="J35" s="153"/>
      <c r="K35" s="153">
        <v>79.14375</v>
      </c>
      <c r="L35" s="154">
        <v>79.14375</v>
      </c>
      <c r="M35" s="153"/>
      <c r="N35" s="153">
        <v>85.2039</v>
      </c>
      <c r="O35" s="154">
        <v>85.2039</v>
      </c>
      <c r="P35" s="153"/>
      <c r="Q35" s="153">
        <v>86.4702</v>
      </c>
      <c r="R35" s="154">
        <v>86.4702</v>
      </c>
      <c r="S35" s="153"/>
      <c r="T35" s="153">
        <v>84.38985000000001</v>
      </c>
      <c r="U35" s="154">
        <v>84.38985000000001</v>
      </c>
      <c r="V35" s="153"/>
      <c r="W35" s="153">
        <v>90.45</v>
      </c>
      <c r="X35" s="154">
        <v>90.45</v>
      </c>
      <c r="Y35" s="153"/>
      <c r="Z35" s="153">
        <v>93.70620000000001</v>
      </c>
      <c r="AA35" s="154">
        <v>93.70620000000001</v>
      </c>
      <c r="AB35" s="153"/>
      <c r="AC35" s="153">
        <v>91.98764999999999</v>
      </c>
      <c r="AD35" s="154">
        <v>91.98764999999999</v>
      </c>
      <c r="AE35" s="153"/>
      <c r="AF35" s="154">
        <v>98.5905</v>
      </c>
      <c r="AG35" s="154">
        <v>102.3894</v>
      </c>
      <c r="AH35" s="196" t="s">
        <v>58</v>
      </c>
    </row>
    <row r="36" spans="1:34" s="119" customFormat="1" ht="18" customHeight="1">
      <c r="A36" s="134"/>
      <c r="B36" s="147" t="s">
        <v>59</v>
      </c>
      <c r="C36" s="172" t="s">
        <v>74</v>
      </c>
      <c r="D36" s="143" t="s">
        <v>61</v>
      </c>
      <c r="E36" s="157">
        <f aca="true" t="shared" si="4" ref="E36:E38">G36*0.85</f>
        <v>418.28437984</v>
      </c>
      <c r="F36" s="139">
        <v>462.573314176</v>
      </c>
      <c r="G36" s="140">
        <v>492.09927039999997</v>
      </c>
      <c r="H36" s="157">
        <v>411.34382043999994</v>
      </c>
      <c r="I36" s="139">
        <v>454.89787201599995</v>
      </c>
      <c r="J36" s="173">
        <v>483.93390639999996</v>
      </c>
      <c r="K36" s="157">
        <v>440.95687387999993</v>
      </c>
      <c r="L36" s="139">
        <v>487.64642523199996</v>
      </c>
      <c r="M36" s="173">
        <v>518.7727927999999</v>
      </c>
      <c r="N36" s="157">
        <v>455.76340059999995</v>
      </c>
      <c r="O36" s="139">
        <v>504.02070184</v>
      </c>
      <c r="P36" s="176">
        <v>536.192236</v>
      </c>
      <c r="Q36" s="176">
        <v>449.2855451599999</v>
      </c>
      <c r="R36" s="139">
        <v>496.8569558239999</v>
      </c>
      <c r="S36" s="176">
        <v>528.5712295999999</v>
      </c>
      <c r="T36" s="176">
        <v>446.97202535999986</v>
      </c>
      <c r="U36" s="139">
        <v>494.29847510399986</v>
      </c>
      <c r="V36" s="176">
        <v>525.8494415999999</v>
      </c>
      <c r="W36" s="176">
        <v>462.70395999999994</v>
      </c>
      <c r="X36" s="139">
        <v>511.6961439999999</v>
      </c>
      <c r="Y36" s="176">
        <v>544.3575999999999</v>
      </c>
      <c r="Z36" s="176">
        <v>443.27039367999987</v>
      </c>
      <c r="AA36" s="139">
        <v>490.2049059519999</v>
      </c>
      <c r="AB36" s="176">
        <v>521.4945807999999</v>
      </c>
      <c r="AC36" s="176">
        <v>470.5699273199999</v>
      </c>
      <c r="AD36" s="139">
        <v>520.3949784479998</v>
      </c>
      <c r="AE36" s="176">
        <f aca="true" t="shared" si="5" ref="AE36:AE38">Y36*1.017</f>
        <v>553.6116791999999</v>
      </c>
      <c r="AF36" s="177">
        <v>557.74879696</v>
      </c>
      <c r="AG36" s="177">
        <v>579.2400350079998</v>
      </c>
      <c r="AH36" s="197" t="s">
        <v>62</v>
      </c>
    </row>
    <row r="37" spans="1:34" s="119" customFormat="1" ht="18" customHeight="1">
      <c r="A37" s="134"/>
      <c r="B37" s="147"/>
      <c r="C37" s="136"/>
      <c r="D37" s="137" t="s">
        <v>63</v>
      </c>
      <c r="E37" s="157">
        <f t="shared" si="4"/>
        <v>1317.56134144</v>
      </c>
      <c r="F37" s="139">
        <v>1457.0678364159999</v>
      </c>
      <c r="G37" s="140">
        <v>1550.0721664</v>
      </c>
      <c r="H37" s="157">
        <v>1295.6991510399998</v>
      </c>
      <c r="I37" s="139">
        <v>1432.890825856</v>
      </c>
      <c r="J37" s="173">
        <v>1524.3519423999999</v>
      </c>
      <c r="K37" s="157">
        <v>1388.9778300799999</v>
      </c>
      <c r="L37" s="139">
        <v>1536.0460709119998</v>
      </c>
      <c r="M37" s="173">
        <v>1634.0915647999998</v>
      </c>
      <c r="N37" s="157">
        <v>1435.6171696</v>
      </c>
      <c r="O37" s="139">
        <v>1587.62369344</v>
      </c>
      <c r="P37" s="176">
        <v>1688.961376</v>
      </c>
      <c r="Q37" s="176">
        <v>1415.2124585599997</v>
      </c>
      <c r="R37" s="139">
        <v>1565.0584835839998</v>
      </c>
      <c r="S37" s="176">
        <v>1664.9558335999998</v>
      </c>
      <c r="T37" s="176">
        <v>1407.9250617599998</v>
      </c>
      <c r="U37" s="139">
        <v>1556.9994800639997</v>
      </c>
      <c r="V37" s="176">
        <v>1656.3824255999998</v>
      </c>
      <c r="W37" s="176">
        <v>1457.4793599999998</v>
      </c>
      <c r="X37" s="139">
        <v>1611.8007039999998</v>
      </c>
      <c r="Y37" s="176">
        <v>1714.6816</v>
      </c>
      <c r="Z37" s="176">
        <v>1396.2652268799998</v>
      </c>
      <c r="AA37" s="139">
        <v>1544.1050744319998</v>
      </c>
      <c r="AB37" s="176">
        <v>1642.6649727999998</v>
      </c>
      <c r="AC37" s="176">
        <v>1482.2565091199997</v>
      </c>
      <c r="AD37" s="139">
        <v>1639.2013159679996</v>
      </c>
      <c r="AE37" s="176">
        <f t="shared" si="5"/>
        <v>1743.8311871999997</v>
      </c>
      <c r="AF37" s="177">
        <v>1756.8627673600001</v>
      </c>
      <c r="AG37" s="177">
        <v>1824.5583969279996</v>
      </c>
      <c r="AH37" s="197"/>
    </row>
    <row r="38" spans="1:34" s="119" customFormat="1" ht="33.75" customHeight="1">
      <c r="A38" s="134"/>
      <c r="B38" s="147"/>
      <c r="C38" s="161" t="s">
        <v>64</v>
      </c>
      <c r="D38" s="162"/>
      <c r="E38" s="138">
        <f t="shared" si="4"/>
        <v>15.16022464</v>
      </c>
      <c r="F38" s="139">
        <v>16.765424896</v>
      </c>
      <c r="G38" s="173">
        <v>17.8355584</v>
      </c>
      <c r="H38" s="157">
        <v>14.908672240000001</v>
      </c>
      <c r="I38" s="139">
        <v>16.487237536000002</v>
      </c>
      <c r="J38" s="173">
        <v>17.5396144</v>
      </c>
      <c r="K38" s="157">
        <v>15.981962479999998</v>
      </c>
      <c r="L38" s="139">
        <v>17.674170271999998</v>
      </c>
      <c r="M38" s="173">
        <v>18.8023088</v>
      </c>
      <c r="N38" s="157">
        <v>16.518607600000003</v>
      </c>
      <c r="O38" s="139">
        <v>18.267636640000003</v>
      </c>
      <c r="P38" s="176">
        <v>19.433656000000003</v>
      </c>
      <c r="Q38" s="176">
        <v>16.28382536</v>
      </c>
      <c r="R38" s="139">
        <v>18.007995104000003</v>
      </c>
      <c r="S38" s="176">
        <v>19.157441600000002</v>
      </c>
      <c r="T38" s="176">
        <v>16.19997456</v>
      </c>
      <c r="U38" s="139">
        <v>17.915265984</v>
      </c>
      <c r="V38" s="176">
        <v>19.0587936</v>
      </c>
      <c r="W38" s="176">
        <v>16.77016</v>
      </c>
      <c r="X38" s="139">
        <v>18.545824000000003</v>
      </c>
      <c r="Y38" s="176">
        <v>19.7296</v>
      </c>
      <c r="Z38" s="176">
        <v>16.06581328</v>
      </c>
      <c r="AA38" s="139">
        <v>17.766899392</v>
      </c>
      <c r="AB38" s="176">
        <v>18.9009568</v>
      </c>
      <c r="AC38" s="176">
        <v>17.05525272</v>
      </c>
      <c r="AD38" s="139">
        <v>18.861103008</v>
      </c>
      <c r="AE38" s="176">
        <f t="shared" si="5"/>
        <v>20.0650032</v>
      </c>
      <c r="AF38" s="177">
        <v>20.214948160000002</v>
      </c>
      <c r="AG38" s="177">
        <v>20.993872768</v>
      </c>
      <c r="AH38" s="198" t="s">
        <v>65</v>
      </c>
    </row>
    <row r="39" spans="2:249" s="120" customFormat="1" ht="20.25">
      <c r="B39" s="121"/>
      <c r="C39" s="121"/>
      <c r="D39" s="121"/>
      <c r="E39" s="122"/>
      <c r="G39" s="122"/>
      <c r="H39" s="122"/>
      <c r="J39" s="122"/>
      <c r="K39" s="122"/>
      <c r="M39" s="122"/>
      <c r="N39" s="122"/>
      <c r="P39" s="122"/>
      <c r="Q39" s="122"/>
      <c r="S39" s="122"/>
      <c r="T39" s="122"/>
      <c r="V39" s="122"/>
      <c r="W39" s="122"/>
      <c r="Y39" s="122"/>
      <c r="Z39" s="122"/>
      <c r="AB39" s="122"/>
      <c r="AC39" s="122"/>
      <c r="AE39" s="122"/>
      <c r="II39"/>
      <c r="IJ39"/>
      <c r="IK39"/>
      <c r="IL39"/>
      <c r="IM39"/>
      <c r="IN39"/>
      <c r="IO39"/>
    </row>
    <row r="40" spans="2:249" s="120" customFormat="1" ht="20.25">
      <c r="B40" s="121"/>
      <c r="C40" s="121"/>
      <c r="D40" s="121"/>
      <c r="E40" s="122"/>
      <c r="G40" s="122"/>
      <c r="H40" s="122"/>
      <c r="J40" s="122"/>
      <c r="K40" s="122"/>
      <c r="M40" s="122"/>
      <c r="N40" s="122"/>
      <c r="P40" s="122"/>
      <c r="Q40" s="122"/>
      <c r="S40" s="122"/>
      <c r="T40" s="122"/>
      <c r="V40" s="122"/>
      <c r="W40" s="122"/>
      <c r="Y40" s="122"/>
      <c r="Z40" s="122"/>
      <c r="AB40" s="122"/>
      <c r="AC40" s="122"/>
      <c r="AE40" s="122"/>
      <c r="II40"/>
      <c r="IJ40"/>
      <c r="IK40"/>
      <c r="IL40"/>
      <c r="IM40"/>
      <c r="IN40"/>
      <c r="IO40"/>
    </row>
    <row r="41" spans="2:249" s="120" customFormat="1" ht="20.25">
      <c r="B41" s="121"/>
      <c r="C41" s="121"/>
      <c r="D41" s="121"/>
      <c r="E41" s="174"/>
      <c r="F41" s="175"/>
      <c r="G41" s="174"/>
      <c r="H41" s="174"/>
      <c r="I41" s="175"/>
      <c r="J41" s="174"/>
      <c r="K41" s="174"/>
      <c r="L41" s="175"/>
      <c r="M41" s="174"/>
      <c r="N41" s="174"/>
      <c r="O41" s="175"/>
      <c r="P41" s="174"/>
      <c r="Q41" s="174"/>
      <c r="R41" s="175"/>
      <c r="S41" s="174"/>
      <c r="T41" s="174"/>
      <c r="U41" s="175"/>
      <c r="V41" s="174"/>
      <c r="W41" s="174"/>
      <c r="X41" s="175"/>
      <c r="Y41" s="122"/>
      <c r="Z41" s="174"/>
      <c r="AA41" s="175"/>
      <c r="AB41" s="122"/>
      <c r="AC41" s="174"/>
      <c r="AD41" s="175"/>
      <c r="AE41" s="122"/>
      <c r="II41"/>
      <c r="IJ41"/>
      <c r="IK41"/>
      <c r="IL41"/>
      <c r="IM41"/>
      <c r="IN41"/>
      <c r="IO41"/>
    </row>
    <row r="42" spans="32:33" ht="20.25">
      <c r="AF42" s="175"/>
      <c r="AG42" s="175"/>
    </row>
  </sheetData>
  <sheetProtection/>
  <mergeCells count="41">
    <mergeCell ref="A1:B1"/>
    <mergeCell ref="C1:AH1"/>
    <mergeCell ref="E2:AG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AH2:AH3"/>
    <mergeCell ref="AH4:AH7"/>
    <mergeCell ref="AH8:AH10"/>
    <mergeCell ref="AH12:AH21"/>
    <mergeCell ref="AH22:AH26"/>
    <mergeCell ref="AH28:AH29"/>
    <mergeCell ref="AH31:AH34"/>
    <mergeCell ref="AH36:AH37"/>
    <mergeCell ref="B2:D3"/>
  </mergeCells>
  <printOptions horizontalCentered="1"/>
  <pageMargins left="0.16" right="0.12" top="0.55" bottom="0.28" header="0.24" footer="0"/>
  <pageSetup fitToHeight="1" fitToWidth="1" horizontalDpi="600" verticalDpi="600" orientation="landscape" paperSize="8" scale="8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zoomScaleSheetLayoutView="100" workbookViewId="0" topLeftCell="A4">
      <selection activeCell="A21" sqref="A21:B25"/>
    </sheetView>
  </sheetViews>
  <sheetFormatPr defaultColWidth="9.00390625" defaultRowHeight="14.25"/>
  <cols>
    <col min="1" max="1" width="2.50390625" style="60" customWidth="1"/>
    <col min="2" max="2" width="4.125" style="60" customWidth="1"/>
    <col min="3" max="3" width="12.50390625" style="60" customWidth="1"/>
    <col min="4" max="4" width="4.25390625" style="60" customWidth="1"/>
    <col min="5" max="5" width="4.125" style="60" customWidth="1"/>
    <col min="6" max="6" width="4.625" style="60" customWidth="1"/>
    <col min="7" max="7" width="5.00390625" style="60" customWidth="1"/>
    <col min="8" max="8" width="4.875" style="60" customWidth="1"/>
    <col min="9" max="9" width="5.375" style="60" customWidth="1"/>
    <col min="10" max="10" width="4.875" style="60" customWidth="1"/>
    <col min="11" max="11" width="5.25390625" style="60" customWidth="1"/>
    <col min="12" max="12" width="4.25390625" style="60" customWidth="1"/>
    <col min="13" max="13" width="5.25390625" style="60" customWidth="1"/>
    <col min="14" max="14" width="4.50390625" style="60" customWidth="1"/>
    <col min="15" max="15" width="5.125" style="60" customWidth="1"/>
    <col min="16" max="16" width="4.875" style="60" customWidth="1"/>
    <col min="17" max="17" width="5.375" style="60" customWidth="1"/>
    <col min="18" max="18" width="4.875" style="60" customWidth="1"/>
    <col min="19" max="19" width="5.375" style="60" customWidth="1"/>
    <col min="20" max="20" width="4.25390625" style="60" customWidth="1"/>
    <col min="21" max="21" width="5.875" style="60" customWidth="1"/>
    <col min="22" max="22" width="4.125" style="60" customWidth="1"/>
    <col min="23" max="23" width="5.875" style="60" customWidth="1"/>
    <col min="24" max="24" width="4.875" style="60" customWidth="1"/>
    <col min="25" max="25" width="5.25390625" style="60" customWidth="1"/>
    <col min="26" max="26" width="4.375" style="60" customWidth="1"/>
    <col min="27" max="27" width="5.25390625" style="60" customWidth="1"/>
    <col min="28" max="28" width="11.125" style="60" customWidth="1"/>
    <col min="29" max="29" width="9.00390625" style="60" customWidth="1"/>
    <col min="30" max="30" width="10.50390625" style="60" bestFit="1" customWidth="1"/>
    <col min="31" max="254" width="9.00390625" style="60" customWidth="1"/>
  </cols>
  <sheetData>
    <row r="1" spans="1:256" ht="16.5" customHeight="1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IU1" s="60"/>
      <c r="IV1" s="60"/>
    </row>
    <row r="2" spans="1:256" ht="21.75" customHeight="1">
      <c r="A2" s="80" t="s">
        <v>76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IU2" s="60"/>
      <c r="IV2" s="60"/>
    </row>
    <row r="3" spans="1:256" ht="12.75" customHeight="1">
      <c r="A3" s="3" t="s">
        <v>77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IU3" s="60"/>
      <c r="IV3" s="60"/>
    </row>
    <row r="4" spans="1:256" ht="15.75" customHeight="1">
      <c r="A4" s="10" t="s">
        <v>78</v>
      </c>
      <c r="B4" s="10"/>
      <c r="C4" s="10"/>
      <c r="D4" s="81" t="s">
        <v>79</v>
      </c>
      <c r="E4" s="82"/>
      <c r="F4" s="81" t="s">
        <v>80</v>
      </c>
      <c r="G4" s="82"/>
      <c r="H4" s="81" t="s">
        <v>81</v>
      </c>
      <c r="I4" s="82"/>
      <c r="J4" s="81" t="s">
        <v>82</v>
      </c>
      <c r="K4" s="82"/>
      <c r="L4" s="81" t="s">
        <v>83</v>
      </c>
      <c r="M4" s="82"/>
      <c r="N4" s="81" t="s">
        <v>84</v>
      </c>
      <c r="O4" s="82"/>
      <c r="P4" s="81" t="s">
        <v>85</v>
      </c>
      <c r="Q4" s="82"/>
      <c r="R4" s="81" t="s">
        <v>86</v>
      </c>
      <c r="S4" s="82"/>
      <c r="T4" s="81" t="s">
        <v>87</v>
      </c>
      <c r="U4" s="82"/>
      <c r="V4" s="81" t="s">
        <v>88</v>
      </c>
      <c r="W4" s="82"/>
      <c r="X4" s="81" t="s">
        <v>89</v>
      </c>
      <c r="Y4" s="82"/>
      <c r="Z4" s="81" t="s">
        <v>90</v>
      </c>
      <c r="AA4" s="82"/>
      <c r="AB4" s="105" t="s">
        <v>91</v>
      </c>
      <c r="IU4" s="60"/>
      <c r="IV4" s="60"/>
    </row>
    <row r="5" spans="1:256" ht="18" customHeight="1">
      <c r="A5" s="10"/>
      <c r="B5" s="10"/>
      <c r="C5" s="10"/>
      <c r="D5" s="12" t="s">
        <v>92</v>
      </c>
      <c r="E5" s="11" t="s">
        <v>93</v>
      </c>
      <c r="F5" s="11" t="s">
        <v>94</v>
      </c>
      <c r="G5" s="13" t="s">
        <v>95</v>
      </c>
      <c r="H5" s="11" t="s">
        <v>94</v>
      </c>
      <c r="I5" s="13" t="s">
        <v>95</v>
      </c>
      <c r="J5" s="11" t="s">
        <v>94</v>
      </c>
      <c r="K5" s="13" t="s">
        <v>95</v>
      </c>
      <c r="L5" s="11" t="s">
        <v>94</v>
      </c>
      <c r="M5" s="13" t="s">
        <v>95</v>
      </c>
      <c r="N5" s="11" t="s">
        <v>94</v>
      </c>
      <c r="O5" s="13" t="s">
        <v>95</v>
      </c>
      <c r="P5" s="11" t="s">
        <v>94</v>
      </c>
      <c r="Q5" s="13" t="s">
        <v>95</v>
      </c>
      <c r="R5" s="11" t="s">
        <v>94</v>
      </c>
      <c r="S5" s="13" t="s">
        <v>95</v>
      </c>
      <c r="T5" s="11" t="s">
        <v>94</v>
      </c>
      <c r="U5" s="13" t="s">
        <v>95</v>
      </c>
      <c r="V5" s="11" t="s">
        <v>94</v>
      </c>
      <c r="W5" s="13" t="s">
        <v>95</v>
      </c>
      <c r="X5" s="11" t="s">
        <v>94</v>
      </c>
      <c r="Y5" s="13" t="s">
        <v>95</v>
      </c>
      <c r="Z5" s="11" t="s">
        <v>94</v>
      </c>
      <c r="AA5" s="13" t="s">
        <v>95</v>
      </c>
      <c r="AB5" s="106"/>
      <c r="IU5" s="60"/>
      <c r="IV5" s="60"/>
    </row>
    <row r="6" spans="1:256" ht="18.75" customHeight="1">
      <c r="A6" s="83" t="s">
        <v>96</v>
      </c>
      <c r="B6" s="84" t="s">
        <v>97</v>
      </c>
      <c r="C6" s="85" t="s">
        <v>98</v>
      </c>
      <c r="D6" s="18">
        <v>3</v>
      </c>
      <c r="E6" s="12" t="s">
        <v>99</v>
      </c>
      <c r="F6" s="86">
        <v>1048.8</v>
      </c>
      <c r="G6" s="87">
        <v>3146.3999999999996</v>
      </c>
      <c r="H6" s="86">
        <v>1058.4</v>
      </c>
      <c r="I6" s="87">
        <v>3175.2</v>
      </c>
      <c r="J6" s="86">
        <v>1057.2</v>
      </c>
      <c r="K6" s="87">
        <v>3171.6000000000004</v>
      </c>
      <c r="L6" s="86">
        <v>1129.2</v>
      </c>
      <c r="M6" s="87">
        <v>3387.6000000000004</v>
      </c>
      <c r="N6" s="86">
        <v>1134</v>
      </c>
      <c r="O6" s="87">
        <v>3402</v>
      </c>
      <c r="P6" s="86">
        <v>1116</v>
      </c>
      <c r="Q6" s="87">
        <v>3348</v>
      </c>
      <c r="R6" s="100">
        <v>1200</v>
      </c>
      <c r="S6" s="87">
        <v>3600</v>
      </c>
      <c r="T6" s="101">
        <v>1209.6</v>
      </c>
      <c r="U6" s="87">
        <v>3628.8</v>
      </c>
      <c r="V6" s="101">
        <v>1220.3999999999999</v>
      </c>
      <c r="W6" s="87">
        <v>3661.2</v>
      </c>
      <c r="X6" s="101">
        <v>1308</v>
      </c>
      <c r="Y6" s="87">
        <v>3924</v>
      </c>
      <c r="Z6" s="101">
        <v>1358.4</v>
      </c>
      <c r="AA6" s="87">
        <v>4075.2</v>
      </c>
      <c r="AB6" s="107" t="s">
        <v>100</v>
      </c>
      <c r="IU6" s="60"/>
      <c r="IV6" s="60"/>
    </row>
    <row r="7" spans="1:256" ht="18.75" customHeight="1">
      <c r="A7" s="88"/>
      <c r="B7" s="89"/>
      <c r="C7" s="85" t="s">
        <v>101</v>
      </c>
      <c r="D7" s="18">
        <v>20</v>
      </c>
      <c r="E7" s="12" t="s">
        <v>102</v>
      </c>
      <c r="F7" s="86">
        <v>100.51</v>
      </c>
      <c r="G7" s="87">
        <v>2010.2</v>
      </c>
      <c r="H7" s="86">
        <v>101.43</v>
      </c>
      <c r="I7" s="87">
        <v>2028.6</v>
      </c>
      <c r="J7" s="86">
        <v>101.315</v>
      </c>
      <c r="K7" s="87">
        <v>2026.3</v>
      </c>
      <c r="L7" s="86">
        <v>108.21499999999999</v>
      </c>
      <c r="M7" s="87">
        <v>2164.2999999999997</v>
      </c>
      <c r="N7" s="86">
        <v>108.675</v>
      </c>
      <c r="O7" s="87">
        <v>2173.5</v>
      </c>
      <c r="P7" s="86">
        <v>106.95</v>
      </c>
      <c r="Q7" s="87">
        <v>2139</v>
      </c>
      <c r="R7" s="100">
        <v>115</v>
      </c>
      <c r="S7" s="87">
        <v>2300</v>
      </c>
      <c r="T7" s="101">
        <v>115.92</v>
      </c>
      <c r="U7" s="87">
        <v>2318.4</v>
      </c>
      <c r="V7" s="101">
        <v>116.95499999999998</v>
      </c>
      <c r="W7" s="87">
        <v>2339.0999999999995</v>
      </c>
      <c r="X7" s="101">
        <v>125.35</v>
      </c>
      <c r="Y7" s="87">
        <v>2507</v>
      </c>
      <c r="Z7" s="101">
        <v>130.17999999999998</v>
      </c>
      <c r="AA7" s="87">
        <v>2603.5999999999995</v>
      </c>
      <c r="AB7" s="108"/>
      <c r="IU7" s="60"/>
      <c r="IV7" s="60"/>
    </row>
    <row r="8" spans="1:256" ht="24">
      <c r="A8" s="88"/>
      <c r="B8" s="89"/>
      <c r="C8" s="85" t="s">
        <v>103</v>
      </c>
      <c r="D8" s="18">
        <v>250</v>
      </c>
      <c r="E8" s="12" t="s">
        <v>102</v>
      </c>
      <c r="F8" s="86">
        <v>23.598</v>
      </c>
      <c r="G8" s="87">
        <v>5899.5</v>
      </c>
      <c r="H8" s="86">
        <v>23.814</v>
      </c>
      <c r="I8" s="87">
        <v>5953.5</v>
      </c>
      <c r="J8" s="86">
        <v>23.787</v>
      </c>
      <c r="K8" s="87">
        <v>5946.75</v>
      </c>
      <c r="L8" s="86">
        <v>25.407</v>
      </c>
      <c r="M8" s="87">
        <v>6351.75</v>
      </c>
      <c r="N8" s="86">
        <v>25.514999999999997</v>
      </c>
      <c r="O8" s="87">
        <v>6378.749999999999</v>
      </c>
      <c r="P8" s="86">
        <v>25.110000000000003</v>
      </c>
      <c r="Q8" s="87">
        <v>6277.500000000001</v>
      </c>
      <c r="R8" s="100">
        <v>27</v>
      </c>
      <c r="S8" s="87">
        <v>6750</v>
      </c>
      <c r="T8" s="101">
        <v>27.216</v>
      </c>
      <c r="U8" s="87">
        <v>6804</v>
      </c>
      <c r="V8" s="101">
        <v>27.458999999999996</v>
      </c>
      <c r="W8" s="87">
        <v>6864.749999999999</v>
      </c>
      <c r="X8" s="101">
        <v>29.430000000000003</v>
      </c>
      <c r="Y8" s="87">
        <v>7357.500000000001</v>
      </c>
      <c r="Z8" s="101">
        <v>30.563999999999997</v>
      </c>
      <c r="AA8" s="87">
        <v>7640.999999999999</v>
      </c>
      <c r="AB8" s="108"/>
      <c r="IU8" s="60"/>
      <c r="IV8" s="60"/>
    </row>
    <row r="9" spans="1:256" ht="24.75" customHeight="1">
      <c r="A9" s="88"/>
      <c r="B9" s="89"/>
      <c r="C9" s="85" t="s">
        <v>104</v>
      </c>
      <c r="D9" s="18">
        <v>40</v>
      </c>
      <c r="E9" s="12" t="s">
        <v>102</v>
      </c>
      <c r="F9" s="86">
        <v>166.06</v>
      </c>
      <c r="G9" s="87">
        <v>6642.4</v>
      </c>
      <c r="H9" s="86">
        <v>167.58</v>
      </c>
      <c r="I9" s="87">
        <v>6703.200000000001</v>
      </c>
      <c r="J9" s="86">
        <v>167.39</v>
      </c>
      <c r="K9" s="87">
        <v>6695.6</v>
      </c>
      <c r="L9" s="86">
        <v>178.79</v>
      </c>
      <c r="M9" s="87">
        <v>7151.6</v>
      </c>
      <c r="N9" s="86">
        <v>179.55</v>
      </c>
      <c r="O9" s="87">
        <v>7181.999999999999</v>
      </c>
      <c r="P9" s="86">
        <v>176.7</v>
      </c>
      <c r="Q9" s="87">
        <v>7068.000000000001</v>
      </c>
      <c r="R9" s="100">
        <v>190</v>
      </c>
      <c r="S9" s="87">
        <v>7600</v>
      </c>
      <c r="T9" s="101">
        <v>191.52</v>
      </c>
      <c r="U9" s="87">
        <v>7660.8</v>
      </c>
      <c r="V9" s="101">
        <v>193.23</v>
      </c>
      <c r="W9" s="87">
        <v>7729.2</v>
      </c>
      <c r="X9" s="101">
        <v>207.10000000000002</v>
      </c>
      <c r="Y9" s="87">
        <v>8284</v>
      </c>
      <c r="Z9" s="101">
        <v>215.08</v>
      </c>
      <c r="AA9" s="87">
        <v>8603.199999999999</v>
      </c>
      <c r="AB9" s="108"/>
      <c r="IU9" s="60"/>
      <c r="IV9" s="60"/>
    </row>
    <row r="10" spans="1:256" ht="24">
      <c r="A10" s="88"/>
      <c r="B10" s="89"/>
      <c r="C10" s="85" t="s">
        <v>105</v>
      </c>
      <c r="D10" s="18">
        <v>40</v>
      </c>
      <c r="E10" s="12" t="s">
        <v>102</v>
      </c>
      <c r="F10" s="86">
        <v>183.54</v>
      </c>
      <c r="G10" s="87">
        <v>7341.6</v>
      </c>
      <c r="H10" s="86">
        <v>185.22</v>
      </c>
      <c r="I10" s="87">
        <v>7408.8</v>
      </c>
      <c r="J10" s="86">
        <v>185.01</v>
      </c>
      <c r="K10" s="87">
        <v>7400.4</v>
      </c>
      <c r="L10" s="86">
        <v>197.61</v>
      </c>
      <c r="M10" s="87">
        <v>7904.4</v>
      </c>
      <c r="N10" s="86">
        <v>198.45</v>
      </c>
      <c r="O10" s="87">
        <v>7938</v>
      </c>
      <c r="P10" s="86">
        <v>195.3</v>
      </c>
      <c r="Q10" s="87">
        <v>7812</v>
      </c>
      <c r="R10" s="100">
        <v>210</v>
      </c>
      <c r="S10" s="87">
        <v>8400</v>
      </c>
      <c r="T10" s="101">
        <v>211.68</v>
      </c>
      <c r="U10" s="87">
        <v>8467.2</v>
      </c>
      <c r="V10" s="101">
        <v>213.57</v>
      </c>
      <c r="W10" s="87">
        <v>8542.8</v>
      </c>
      <c r="X10" s="101">
        <v>228.9</v>
      </c>
      <c r="Y10" s="87">
        <v>9156</v>
      </c>
      <c r="Z10" s="101">
        <v>237.71999999999997</v>
      </c>
      <c r="AA10" s="87">
        <v>9508.8</v>
      </c>
      <c r="AB10" s="108"/>
      <c r="IU10" s="60"/>
      <c r="IV10" s="60"/>
    </row>
    <row r="11" spans="1:256" ht="18.75" customHeight="1">
      <c r="A11" s="88"/>
      <c r="B11" s="84" t="s">
        <v>106</v>
      </c>
      <c r="C11" s="85" t="s">
        <v>107</v>
      </c>
      <c r="D11" s="18">
        <v>1</v>
      </c>
      <c r="E11" s="12" t="s">
        <v>99</v>
      </c>
      <c r="F11" s="86">
        <v>1293.52</v>
      </c>
      <c r="G11" s="87">
        <v>1293.52</v>
      </c>
      <c r="H11" s="86">
        <v>1305.36</v>
      </c>
      <c r="I11" s="87">
        <v>1305.36</v>
      </c>
      <c r="J11" s="86">
        <v>1303.88</v>
      </c>
      <c r="K11" s="87">
        <v>1303.88</v>
      </c>
      <c r="L11" s="86">
        <v>1392.6799999999998</v>
      </c>
      <c r="M11" s="87">
        <v>1392.6799999999998</v>
      </c>
      <c r="N11" s="86">
        <v>1398.6</v>
      </c>
      <c r="O11" s="87">
        <v>1398.6</v>
      </c>
      <c r="P11" s="86">
        <v>1376.4</v>
      </c>
      <c r="Q11" s="87">
        <v>1376.4</v>
      </c>
      <c r="R11" s="100">
        <v>1480</v>
      </c>
      <c r="S11" s="87">
        <v>1480</v>
      </c>
      <c r="T11" s="101">
        <v>1491.84</v>
      </c>
      <c r="U11" s="87">
        <v>1491.84</v>
      </c>
      <c r="V11" s="101">
        <v>1505.16</v>
      </c>
      <c r="W11" s="87">
        <v>1505.16</v>
      </c>
      <c r="X11" s="101">
        <v>1613.2</v>
      </c>
      <c r="Y11" s="87">
        <v>1613.2</v>
      </c>
      <c r="Z11" s="101">
        <v>1675.36</v>
      </c>
      <c r="AA11" s="87">
        <v>1675.36</v>
      </c>
      <c r="AB11" s="109" t="s">
        <v>108</v>
      </c>
      <c r="IU11" s="60"/>
      <c r="IV11" s="60"/>
    </row>
    <row r="12" spans="1:256" ht="18.75" customHeight="1">
      <c r="A12" s="88"/>
      <c r="B12" s="89"/>
      <c r="C12" s="85" t="s">
        <v>109</v>
      </c>
      <c r="D12" s="18">
        <v>2</v>
      </c>
      <c r="E12" s="12" t="s">
        <v>99</v>
      </c>
      <c r="F12" s="86">
        <v>1127.46</v>
      </c>
      <c r="G12" s="87">
        <v>2254.92</v>
      </c>
      <c r="H12" s="86">
        <v>1137.78</v>
      </c>
      <c r="I12" s="87">
        <v>2275.56</v>
      </c>
      <c r="J12" s="86">
        <v>1136.49</v>
      </c>
      <c r="K12" s="87">
        <v>2272.98</v>
      </c>
      <c r="L12" s="86">
        <v>1213.8899999999999</v>
      </c>
      <c r="M12" s="87">
        <v>2427.7799999999997</v>
      </c>
      <c r="N12" s="86">
        <v>1219.05</v>
      </c>
      <c r="O12" s="87">
        <v>2438.1</v>
      </c>
      <c r="P12" s="86">
        <v>1199.7</v>
      </c>
      <c r="Q12" s="87">
        <v>2399.4</v>
      </c>
      <c r="R12" s="100">
        <v>1290</v>
      </c>
      <c r="S12" s="87">
        <v>2580</v>
      </c>
      <c r="T12" s="101">
        <v>1300.32</v>
      </c>
      <c r="U12" s="87">
        <v>2600.64</v>
      </c>
      <c r="V12" s="101">
        <v>1311.9299999999998</v>
      </c>
      <c r="W12" s="87">
        <v>2623.8599999999997</v>
      </c>
      <c r="X12" s="101">
        <v>1406.1</v>
      </c>
      <c r="Y12" s="87">
        <v>2812.2</v>
      </c>
      <c r="Z12" s="101">
        <v>1460.28</v>
      </c>
      <c r="AA12" s="87">
        <v>2920.56</v>
      </c>
      <c r="AB12" s="110"/>
      <c r="IU12" s="60"/>
      <c r="IV12" s="60"/>
    </row>
    <row r="13" spans="1:256" ht="18.75" customHeight="1">
      <c r="A13" s="88"/>
      <c r="B13" s="89"/>
      <c r="C13" s="85" t="s">
        <v>110</v>
      </c>
      <c r="D13" s="18">
        <v>14</v>
      </c>
      <c r="E13" s="12" t="s">
        <v>102</v>
      </c>
      <c r="F13" s="86">
        <v>104.88</v>
      </c>
      <c r="G13" s="87">
        <v>1468.32</v>
      </c>
      <c r="H13" s="86">
        <v>105.84</v>
      </c>
      <c r="I13" s="87">
        <v>1481.76</v>
      </c>
      <c r="J13" s="86">
        <v>105.72</v>
      </c>
      <c r="K13" s="87">
        <v>1480.08</v>
      </c>
      <c r="L13" s="86">
        <v>112.91999999999999</v>
      </c>
      <c r="M13" s="87">
        <v>1580.88</v>
      </c>
      <c r="N13" s="86">
        <v>113.4</v>
      </c>
      <c r="O13" s="87">
        <v>1587.6</v>
      </c>
      <c r="P13" s="86">
        <v>111.6</v>
      </c>
      <c r="Q13" s="87">
        <v>1562.4</v>
      </c>
      <c r="R13" s="100">
        <v>120</v>
      </c>
      <c r="S13" s="87">
        <v>1680</v>
      </c>
      <c r="T13" s="101">
        <v>120.96</v>
      </c>
      <c r="U13" s="87">
        <v>1693.44</v>
      </c>
      <c r="V13" s="101">
        <v>122.04</v>
      </c>
      <c r="W13" s="87">
        <v>1708.56</v>
      </c>
      <c r="X13" s="101">
        <v>130.8</v>
      </c>
      <c r="Y13" s="87">
        <v>1831.2000000000003</v>
      </c>
      <c r="Z13" s="101">
        <v>135.83999999999997</v>
      </c>
      <c r="AA13" s="87">
        <v>1901.7599999999998</v>
      </c>
      <c r="AB13" s="110"/>
      <c r="IU13" s="60"/>
      <c r="IV13" s="60"/>
    </row>
    <row r="14" spans="1:256" ht="18.75" customHeight="1">
      <c r="A14" s="88"/>
      <c r="B14" s="89"/>
      <c r="C14" s="85" t="s">
        <v>111</v>
      </c>
      <c r="D14" s="18">
        <v>51</v>
      </c>
      <c r="E14" s="12" t="s">
        <v>102</v>
      </c>
      <c r="F14" s="86">
        <v>104.88</v>
      </c>
      <c r="G14" s="87">
        <v>5348.88</v>
      </c>
      <c r="H14" s="86">
        <v>105.84</v>
      </c>
      <c r="I14" s="87">
        <v>5397.84</v>
      </c>
      <c r="J14" s="86">
        <v>105.72</v>
      </c>
      <c r="K14" s="87">
        <v>5391.72</v>
      </c>
      <c r="L14" s="86">
        <v>112.91999999999999</v>
      </c>
      <c r="M14" s="87">
        <v>5758.919999999999</v>
      </c>
      <c r="N14" s="86">
        <v>113.4</v>
      </c>
      <c r="O14" s="87">
        <v>5783.4</v>
      </c>
      <c r="P14" s="86">
        <v>111.6</v>
      </c>
      <c r="Q14" s="87">
        <v>5691.6</v>
      </c>
      <c r="R14" s="100">
        <v>120</v>
      </c>
      <c r="S14" s="87">
        <v>6120</v>
      </c>
      <c r="T14" s="101">
        <v>120.96</v>
      </c>
      <c r="U14" s="87">
        <v>6168.96</v>
      </c>
      <c r="V14" s="101">
        <v>122.04</v>
      </c>
      <c r="W14" s="87">
        <v>6224.04</v>
      </c>
      <c r="X14" s="101">
        <v>130.8</v>
      </c>
      <c r="Y14" s="87">
        <v>6670.8</v>
      </c>
      <c r="Z14" s="101">
        <v>135.83999999999997</v>
      </c>
      <c r="AA14" s="87">
        <v>6927.839999999998</v>
      </c>
      <c r="AB14" s="110"/>
      <c r="IU14" s="60"/>
      <c r="IV14" s="60"/>
    </row>
    <row r="15" spans="1:256" ht="27" customHeight="1">
      <c r="A15" s="88"/>
      <c r="B15" s="89"/>
      <c r="C15" s="85" t="s">
        <v>112</v>
      </c>
      <c r="D15" s="18">
        <v>24</v>
      </c>
      <c r="E15" s="12" t="s">
        <v>102</v>
      </c>
      <c r="F15" s="86">
        <v>122.36</v>
      </c>
      <c r="G15" s="87">
        <v>2936.64</v>
      </c>
      <c r="H15" s="86">
        <v>123.48</v>
      </c>
      <c r="I15" s="87">
        <v>2963.52</v>
      </c>
      <c r="J15" s="86">
        <v>123.34</v>
      </c>
      <c r="K15" s="87">
        <v>2960.16</v>
      </c>
      <c r="L15" s="86">
        <v>131.73999999999998</v>
      </c>
      <c r="M15" s="87">
        <v>3161.7599999999993</v>
      </c>
      <c r="N15" s="86">
        <v>132.29999999999998</v>
      </c>
      <c r="O15" s="87">
        <v>3175.2</v>
      </c>
      <c r="P15" s="86">
        <v>130.20000000000002</v>
      </c>
      <c r="Q15" s="87">
        <v>3124.8</v>
      </c>
      <c r="R15" s="100">
        <v>140</v>
      </c>
      <c r="S15" s="87">
        <v>3360</v>
      </c>
      <c r="T15" s="101">
        <v>141.12</v>
      </c>
      <c r="U15" s="87">
        <v>3386.88</v>
      </c>
      <c r="V15" s="101">
        <v>142.38</v>
      </c>
      <c r="W15" s="87">
        <v>3417.12</v>
      </c>
      <c r="X15" s="101">
        <v>152.60000000000002</v>
      </c>
      <c r="Y15" s="87">
        <v>3662.4000000000005</v>
      </c>
      <c r="Z15" s="101">
        <v>158.48</v>
      </c>
      <c r="AA15" s="87">
        <v>3803.5199999999995</v>
      </c>
      <c r="AB15" s="110"/>
      <c r="IU15" s="60"/>
      <c r="IV15" s="60"/>
    </row>
    <row r="16" spans="1:256" ht="18.75" customHeight="1">
      <c r="A16" s="88"/>
      <c r="B16" s="89"/>
      <c r="C16" s="85" t="s">
        <v>113</v>
      </c>
      <c r="D16" s="18">
        <v>4.5</v>
      </c>
      <c r="E16" s="12" t="s">
        <v>114</v>
      </c>
      <c r="F16" s="86">
        <v>1765.48</v>
      </c>
      <c r="G16" s="87">
        <v>7944.66</v>
      </c>
      <c r="H16" s="86">
        <v>1781.64</v>
      </c>
      <c r="I16" s="87">
        <v>8017.38</v>
      </c>
      <c r="J16" s="86">
        <v>1779.62</v>
      </c>
      <c r="K16" s="87">
        <v>8008.290000000001</v>
      </c>
      <c r="L16" s="86">
        <v>1900.82</v>
      </c>
      <c r="M16" s="87">
        <v>8553.69</v>
      </c>
      <c r="N16" s="86">
        <v>1908.9</v>
      </c>
      <c r="O16" s="87">
        <v>8590.05</v>
      </c>
      <c r="P16" s="86">
        <v>1878.6</v>
      </c>
      <c r="Q16" s="87">
        <v>8453.7</v>
      </c>
      <c r="R16" s="100">
        <v>2020</v>
      </c>
      <c r="S16" s="87">
        <v>9090</v>
      </c>
      <c r="T16" s="101">
        <v>2036.16</v>
      </c>
      <c r="U16" s="87">
        <v>9162.720000000001</v>
      </c>
      <c r="V16" s="101">
        <v>2054.3399999999997</v>
      </c>
      <c r="W16" s="87">
        <v>9244.529999999999</v>
      </c>
      <c r="X16" s="101">
        <v>2201.8</v>
      </c>
      <c r="Y16" s="87">
        <v>9908.1</v>
      </c>
      <c r="Z16" s="101">
        <v>2286.64</v>
      </c>
      <c r="AA16" s="87">
        <v>10289.88</v>
      </c>
      <c r="AB16" s="110"/>
      <c r="IU16" s="60"/>
      <c r="IV16" s="60"/>
    </row>
    <row r="17" spans="1:256" ht="18.75" customHeight="1">
      <c r="A17" s="88"/>
      <c r="B17" s="89"/>
      <c r="C17" s="85" t="s">
        <v>115</v>
      </c>
      <c r="D17" s="18">
        <v>1</v>
      </c>
      <c r="E17" s="12" t="s">
        <v>116</v>
      </c>
      <c r="F17" s="86">
        <v>2359.8</v>
      </c>
      <c r="G17" s="87">
        <v>2359.8</v>
      </c>
      <c r="H17" s="86">
        <v>2381.4</v>
      </c>
      <c r="I17" s="87">
        <v>2381.4</v>
      </c>
      <c r="J17" s="86">
        <v>2378.7</v>
      </c>
      <c r="K17" s="87">
        <v>2378.7</v>
      </c>
      <c r="L17" s="86">
        <v>2540.7</v>
      </c>
      <c r="M17" s="87">
        <v>2540.7</v>
      </c>
      <c r="N17" s="86">
        <v>2551.5</v>
      </c>
      <c r="O17" s="87">
        <v>2551.5</v>
      </c>
      <c r="P17" s="86">
        <v>2511</v>
      </c>
      <c r="Q17" s="87">
        <v>2511</v>
      </c>
      <c r="R17" s="100">
        <v>2700</v>
      </c>
      <c r="S17" s="87">
        <v>2700</v>
      </c>
      <c r="T17" s="101">
        <v>2721.6</v>
      </c>
      <c r="U17" s="87">
        <v>2721.6</v>
      </c>
      <c r="V17" s="101">
        <v>2745.8999999999996</v>
      </c>
      <c r="W17" s="87">
        <v>2745.8999999999996</v>
      </c>
      <c r="X17" s="101">
        <v>2943</v>
      </c>
      <c r="Y17" s="87">
        <v>2943</v>
      </c>
      <c r="Z17" s="101">
        <v>3056.3999999999996</v>
      </c>
      <c r="AA17" s="87">
        <v>3056.3999999999996</v>
      </c>
      <c r="AB17" s="110"/>
      <c r="IU17" s="60"/>
      <c r="IV17" s="60"/>
    </row>
    <row r="18" spans="1:256" ht="18.75" customHeight="1">
      <c r="A18" s="88"/>
      <c r="B18" s="89"/>
      <c r="C18" s="85" t="s">
        <v>117</v>
      </c>
      <c r="D18" s="18">
        <v>1</v>
      </c>
      <c r="E18" s="12" t="s">
        <v>116</v>
      </c>
      <c r="F18" s="86">
        <v>1748</v>
      </c>
      <c r="G18" s="87">
        <v>1748</v>
      </c>
      <c r="H18" s="86">
        <v>1764</v>
      </c>
      <c r="I18" s="87">
        <v>1764</v>
      </c>
      <c r="J18" s="86">
        <v>1762</v>
      </c>
      <c r="K18" s="87">
        <v>1762</v>
      </c>
      <c r="L18" s="86">
        <v>1882</v>
      </c>
      <c r="M18" s="87">
        <v>1882</v>
      </c>
      <c r="N18" s="86">
        <v>1890</v>
      </c>
      <c r="O18" s="87">
        <v>1890</v>
      </c>
      <c r="P18" s="86">
        <v>1860</v>
      </c>
      <c r="Q18" s="87">
        <v>1860</v>
      </c>
      <c r="R18" s="100">
        <v>2000</v>
      </c>
      <c r="S18" s="87">
        <v>2000</v>
      </c>
      <c r="T18" s="101">
        <v>2016</v>
      </c>
      <c r="U18" s="87">
        <v>2016</v>
      </c>
      <c r="V18" s="101">
        <v>2033.9999999999998</v>
      </c>
      <c r="W18" s="87">
        <v>2033.9999999999998</v>
      </c>
      <c r="X18" s="101">
        <v>2180</v>
      </c>
      <c r="Y18" s="87">
        <v>2180</v>
      </c>
      <c r="Z18" s="101">
        <v>2264</v>
      </c>
      <c r="AA18" s="87">
        <v>2264</v>
      </c>
      <c r="AB18" s="110"/>
      <c r="IU18" s="60"/>
      <c r="IV18" s="60"/>
    </row>
    <row r="19" spans="1:256" ht="27" customHeight="1">
      <c r="A19" s="88"/>
      <c r="B19" s="89"/>
      <c r="C19" s="85" t="s">
        <v>118</v>
      </c>
      <c r="D19" s="18">
        <v>2</v>
      </c>
      <c r="E19" s="12" t="s">
        <v>116</v>
      </c>
      <c r="F19" s="86">
        <v>1756.74</v>
      </c>
      <c r="G19" s="87">
        <v>3513.48</v>
      </c>
      <c r="H19" s="86">
        <v>1772.82</v>
      </c>
      <c r="I19" s="87">
        <v>3545.64</v>
      </c>
      <c r="J19" s="86">
        <v>1770.81</v>
      </c>
      <c r="K19" s="87">
        <v>3541.62</v>
      </c>
      <c r="L19" s="86">
        <v>1891.41</v>
      </c>
      <c r="M19" s="87">
        <v>3782.82</v>
      </c>
      <c r="N19" s="86">
        <v>1899.4499999999998</v>
      </c>
      <c r="O19" s="87">
        <v>3798.8999999999996</v>
      </c>
      <c r="P19" s="86">
        <v>1869.3000000000002</v>
      </c>
      <c r="Q19" s="87">
        <v>3738.6000000000004</v>
      </c>
      <c r="R19" s="102">
        <v>2010</v>
      </c>
      <c r="S19" s="87">
        <v>4020</v>
      </c>
      <c r="T19" s="101">
        <v>2026.08</v>
      </c>
      <c r="U19" s="87">
        <v>4052.16</v>
      </c>
      <c r="V19" s="101">
        <v>2044.1699999999998</v>
      </c>
      <c r="W19" s="87">
        <v>4088.3399999999997</v>
      </c>
      <c r="X19" s="101">
        <v>2190.9</v>
      </c>
      <c r="Y19" s="87">
        <v>4381.8</v>
      </c>
      <c r="Z19" s="101">
        <v>2275.3199999999997</v>
      </c>
      <c r="AA19" s="87">
        <v>4550.639999999999</v>
      </c>
      <c r="AB19" s="110"/>
      <c r="IU19" s="60"/>
      <c r="IV19" s="60"/>
    </row>
    <row r="20" spans="1:256" ht="21" customHeight="1">
      <c r="A20" s="88"/>
      <c r="B20" s="89"/>
      <c r="C20" s="90" t="s">
        <v>119</v>
      </c>
      <c r="D20" s="18">
        <v>2</v>
      </c>
      <c r="E20" s="12" t="s">
        <v>116</v>
      </c>
      <c r="F20" s="86">
        <v>2359.8</v>
      </c>
      <c r="G20" s="87">
        <v>4719.6</v>
      </c>
      <c r="H20" s="86">
        <v>2381.4</v>
      </c>
      <c r="I20" s="87">
        <v>4762.8</v>
      </c>
      <c r="J20" s="86">
        <v>2378.7</v>
      </c>
      <c r="K20" s="87">
        <v>4757.4</v>
      </c>
      <c r="L20" s="86">
        <v>2540.7</v>
      </c>
      <c r="M20" s="87">
        <v>5081.4</v>
      </c>
      <c r="N20" s="86">
        <v>2551.5</v>
      </c>
      <c r="O20" s="87">
        <v>5103</v>
      </c>
      <c r="P20" s="86">
        <v>2511</v>
      </c>
      <c r="Q20" s="87">
        <v>5022</v>
      </c>
      <c r="R20" s="102">
        <v>2700</v>
      </c>
      <c r="S20" s="87">
        <v>5400</v>
      </c>
      <c r="T20" s="101">
        <v>2721.6</v>
      </c>
      <c r="U20" s="87">
        <v>5443.2</v>
      </c>
      <c r="V20" s="101">
        <v>2745.8999999999996</v>
      </c>
      <c r="W20" s="87">
        <v>5491.799999999999</v>
      </c>
      <c r="X20" s="101">
        <v>2943</v>
      </c>
      <c r="Y20" s="87">
        <v>5886</v>
      </c>
      <c r="Z20" s="101">
        <v>3056.3999999999996</v>
      </c>
      <c r="AA20" s="87">
        <v>6112.799999999999</v>
      </c>
      <c r="AB20" s="111"/>
      <c r="IU20" s="60"/>
      <c r="IV20" s="60"/>
    </row>
    <row r="21" spans="1:256" ht="16.5" customHeight="1">
      <c r="A21" s="91" t="s">
        <v>120</v>
      </c>
      <c r="B21" s="91"/>
      <c r="C21" s="90" t="s">
        <v>121</v>
      </c>
      <c r="D21" s="18">
        <v>12</v>
      </c>
      <c r="E21" s="12" t="s">
        <v>116</v>
      </c>
      <c r="F21" s="86">
        <v>174.8</v>
      </c>
      <c r="G21" s="87">
        <v>2097.6000000000004</v>
      </c>
      <c r="H21" s="86">
        <v>176.4</v>
      </c>
      <c r="I21" s="87">
        <v>2116.8</v>
      </c>
      <c r="J21" s="86">
        <v>176.2</v>
      </c>
      <c r="K21" s="87">
        <v>2114.3999999999996</v>
      </c>
      <c r="L21" s="86">
        <v>188.2</v>
      </c>
      <c r="M21" s="87">
        <v>2258.3999999999996</v>
      </c>
      <c r="N21" s="86">
        <v>189</v>
      </c>
      <c r="O21" s="87">
        <v>2268</v>
      </c>
      <c r="P21" s="86">
        <v>186</v>
      </c>
      <c r="Q21" s="87">
        <v>2232</v>
      </c>
      <c r="R21" s="100">
        <v>200</v>
      </c>
      <c r="S21" s="87">
        <v>2400</v>
      </c>
      <c r="T21" s="101">
        <v>201.6</v>
      </c>
      <c r="U21" s="87">
        <v>2419.2</v>
      </c>
      <c r="V21" s="101">
        <v>203.39999999999998</v>
      </c>
      <c r="W21" s="87">
        <v>2440.7999999999997</v>
      </c>
      <c r="X21" s="101">
        <v>218.00000000000003</v>
      </c>
      <c r="Y21" s="87">
        <v>2616.0000000000005</v>
      </c>
      <c r="Z21" s="101">
        <v>226.39999999999998</v>
      </c>
      <c r="AA21" s="87">
        <v>2716.8</v>
      </c>
      <c r="AB21" s="112" t="s">
        <v>122</v>
      </c>
      <c r="IU21" s="60"/>
      <c r="IV21" s="60"/>
    </row>
    <row r="22" spans="1:256" ht="16.5" customHeight="1">
      <c r="A22" s="91"/>
      <c r="B22" s="91"/>
      <c r="C22" s="90" t="s">
        <v>123</v>
      </c>
      <c r="D22" s="18">
        <v>18</v>
      </c>
      <c r="E22" s="12" t="s">
        <v>116</v>
      </c>
      <c r="F22" s="86">
        <v>104.88</v>
      </c>
      <c r="G22" s="87">
        <v>1887.84</v>
      </c>
      <c r="H22" s="86">
        <v>105.84</v>
      </c>
      <c r="I22" s="87">
        <v>1905.12</v>
      </c>
      <c r="J22" s="86">
        <v>105.72</v>
      </c>
      <c r="K22" s="87">
        <v>1902.96</v>
      </c>
      <c r="L22" s="86">
        <v>112.91999999999999</v>
      </c>
      <c r="M22" s="87">
        <v>2032.5599999999997</v>
      </c>
      <c r="N22" s="86">
        <v>113.4</v>
      </c>
      <c r="O22" s="87">
        <v>2041.1999999999998</v>
      </c>
      <c r="P22" s="86">
        <v>111.6</v>
      </c>
      <c r="Q22" s="87">
        <v>2008.8000000000002</v>
      </c>
      <c r="R22" s="100">
        <v>120</v>
      </c>
      <c r="S22" s="87">
        <v>2160</v>
      </c>
      <c r="T22" s="101">
        <v>120.96</v>
      </c>
      <c r="U22" s="87">
        <v>2177.28</v>
      </c>
      <c r="V22" s="101">
        <v>122.04</v>
      </c>
      <c r="W22" s="87">
        <v>2196.72</v>
      </c>
      <c r="X22" s="101">
        <v>130.8</v>
      </c>
      <c r="Y22" s="87">
        <v>2354.4</v>
      </c>
      <c r="Z22" s="101">
        <v>135.83999999999997</v>
      </c>
      <c r="AA22" s="87">
        <v>2445.1199999999994</v>
      </c>
      <c r="AB22" s="113"/>
      <c r="IU22" s="60"/>
      <c r="IV22" s="60"/>
    </row>
    <row r="23" spans="1:256" ht="16.5" customHeight="1">
      <c r="A23" s="91"/>
      <c r="B23" s="91"/>
      <c r="C23" s="90" t="s">
        <v>124</v>
      </c>
      <c r="D23" s="18">
        <v>30</v>
      </c>
      <c r="E23" s="12" t="s">
        <v>116</v>
      </c>
      <c r="F23" s="86">
        <v>139.84</v>
      </c>
      <c r="G23" s="87">
        <v>4195.2</v>
      </c>
      <c r="H23" s="86">
        <v>141.12</v>
      </c>
      <c r="I23" s="87">
        <v>4233.6</v>
      </c>
      <c r="J23" s="86">
        <v>140.96</v>
      </c>
      <c r="K23" s="87">
        <v>4228.8</v>
      </c>
      <c r="L23" s="86">
        <v>150.56</v>
      </c>
      <c r="M23" s="87">
        <v>4516.8</v>
      </c>
      <c r="N23" s="86">
        <v>151.2</v>
      </c>
      <c r="O23" s="87">
        <v>4536</v>
      </c>
      <c r="P23" s="86">
        <v>148.8</v>
      </c>
      <c r="Q23" s="87">
        <v>4464</v>
      </c>
      <c r="R23" s="100">
        <v>160</v>
      </c>
      <c r="S23" s="87">
        <v>4800</v>
      </c>
      <c r="T23" s="101">
        <v>161.28</v>
      </c>
      <c r="U23" s="87">
        <v>4838.4</v>
      </c>
      <c r="V23" s="101">
        <v>162.71999999999997</v>
      </c>
      <c r="W23" s="87">
        <v>4881.599999999999</v>
      </c>
      <c r="X23" s="101">
        <v>174.4</v>
      </c>
      <c r="Y23" s="87">
        <v>5232</v>
      </c>
      <c r="Z23" s="101">
        <v>181.11999999999998</v>
      </c>
      <c r="AA23" s="87">
        <v>5433.6</v>
      </c>
      <c r="AB23" s="113"/>
      <c r="IU23" s="60"/>
      <c r="IV23" s="60"/>
    </row>
    <row r="24" spans="1:256" ht="16.5" customHeight="1">
      <c r="A24" s="91"/>
      <c r="B24" s="91"/>
      <c r="C24" s="92" t="s">
        <v>125</v>
      </c>
      <c r="D24" s="18">
        <v>4</v>
      </c>
      <c r="E24" s="12" t="s">
        <v>116</v>
      </c>
      <c r="F24" s="86">
        <v>87.4</v>
      </c>
      <c r="G24" s="87">
        <v>349.6</v>
      </c>
      <c r="H24" s="86">
        <v>88.2</v>
      </c>
      <c r="I24" s="87">
        <v>352.8</v>
      </c>
      <c r="J24" s="86">
        <v>88.1</v>
      </c>
      <c r="K24" s="87">
        <v>352.4</v>
      </c>
      <c r="L24" s="86">
        <v>94.1</v>
      </c>
      <c r="M24" s="87">
        <v>376.4</v>
      </c>
      <c r="N24" s="86">
        <v>94.5</v>
      </c>
      <c r="O24" s="87">
        <v>378</v>
      </c>
      <c r="P24" s="86">
        <v>93</v>
      </c>
      <c r="Q24" s="87">
        <v>372</v>
      </c>
      <c r="R24" s="100">
        <v>100</v>
      </c>
      <c r="S24" s="87">
        <v>400</v>
      </c>
      <c r="T24" s="101">
        <v>100.8</v>
      </c>
      <c r="U24" s="87">
        <v>403.2</v>
      </c>
      <c r="V24" s="101">
        <v>101.69999999999999</v>
      </c>
      <c r="W24" s="87">
        <v>406.79999999999995</v>
      </c>
      <c r="X24" s="101">
        <v>109.00000000000001</v>
      </c>
      <c r="Y24" s="87">
        <v>436.00000000000006</v>
      </c>
      <c r="Z24" s="101">
        <v>113.19999999999999</v>
      </c>
      <c r="AA24" s="87">
        <v>452.79999999999995</v>
      </c>
      <c r="AB24" s="114"/>
      <c r="IU24" s="60"/>
      <c r="IV24" s="60"/>
    </row>
    <row r="25" spans="1:256" ht="16.5" customHeight="1">
      <c r="A25" s="91"/>
      <c r="B25" s="91"/>
      <c r="C25" s="92" t="s">
        <v>126</v>
      </c>
      <c r="D25" s="18">
        <v>79</v>
      </c>
      <c r="E25" s="12" t="s">
        <v>114</v>
      </c>
      <c r="F25" s="86">
        <v>34.96</v>
      </c>
      <c r="G25" s="87">
        <v>2761.84</v>
      </c>
      <c r="H25" s="86">
        <v>35.28</v>
      </c>
      <c r="I25" s="87">
        <v>2787.12</v>
      </c>
      <c r="J25" s="86">
        <v>35.24</v>
      </c>
      <c r="K25" s="87">
        <v>2783.96</v>
      </c>
      <c r="L25" s="86">
        <v>37.64</v>
      </c>
      <c r="M25" s="87">
        <v>2973.56</v>
      </c>
      <c r="N25" s="86">
        <v>37.8</v>
      </c>
      <c r="O25" s="87">
        <v>2986.2</v>
      </c>
      <c r="P25" s="86">
        <v>37.2</v>
      </c>
      <c r="Q25" s="87">
        <v>2938.8</v>
      </c>
      <c r="R25" s="100">
        <v>40</v>
      </c>
      <c r="S25" s="87">
        <v>3160</v>
      </c>
      <c r="T25" s="101">
        <v>40.32</v>
      </c>
      <c r="U25" s="87">
        <v>3185.28</v>
      </c>
      <c r="V25" s="101">
        <v>40.67999999999999</v>
      </c>
      <c r="W25" s="87">
        <v>3213.7199999999993</v>
      </c>
      <c r="X25" s="101">
        <v>43.6</v>
      </c>
      <c r="Y25" s="87">
        <v>3444.4</v>
      </c>
      <c r="Z25" s="101">
        <v>45.279999999999994</v>
      </c>
      <c r="AA25" s="87">
        <v>3577.1199999999994</v>
      </c>
      <c r="AB25" s="115"/>
      <c r="IU25" s="60"/>
      <c r="IV25" s="60"/>
    </row>
    <row r="26" spans="1:256" ht="16.5" customHeight="1">
      <c r="A26" s="93" t="s">
        <v>127</v>
      </c>
      <c r="B26" s="94"/>
      <c r="C26" s="94"/>
      <c r="D26" s="95" t="s">
        <v>128</v>
      </c>
      <c r="E26" s="96"/>
      <c r="F26" s="97" t="s">
        <v>129</v>
      </c>
      <c r="G26" s="87">
        <v>69920</v>
      </c>
      <c r="H26" s="97" t="s">
        <v>129</v>
      </c>
      <c r="I26" s="87">
        <v>70560</v>
      </c>
      <c r="J26" s="97" t="s">
        <v>129</v>
      </c>
      <c r="K26" s="87">
        <v>70480</v>
      </c>
      <c r="L26" s="97" t="s">
        <v>129</v>
      </c>
      <c r="M26" s="87">
        <v>75280</v>
      </c>
      <c r="N26" s="97" t="s">
        <v>129</v>
      </c>
      <c r="O26" s="87">
        <v>75600</v>
      </c>
      <c r="P26" s="97" t="s">
        <v>129</v>
      </c>
      <c r="Q26" s="87">
        <v>74400</v>
      </c>
      <c r="R26" s="103" t="s">
        <v>129</v>
      </c>
      <c r="S26" s="104">
        <v>80000</v>
      </c>
      <c r="T26" s="103" t="s">
        <v>129</v>
      </c>
      <c r="U26" s="104">
        <v>80639.99999999999</v>
      </c>
      <c r="V26" s="103" t="s">
        <v>129</v>
      </c>
      <c r="W26" s="104">
        <v>81360.00000000001</v>
      </c>
      <c r="X26" s="103" t="s">
        <v>129</v>
      </c>
      <c r="Y26" s="104">
        <v>87199.99999999999</v>
      </c>
      <c r="Z26" s="103" t="s">
        <v>129</v>
      </c>
      <c r="AA26" s="104">
        <v>90559.99999999999</v>
      </c>
      <c r="AB26" s="116"/>
      <c r="IU26" s="60"/>
      <c r="IV26" s="60"/>
    </row>
    <row r="27" spans="1:256" ht="85.5" customHeight="1">
      <c r="A27" s="98" t="s">
        <v>130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IU27" s="60"/>
      <c r="IV27" s="60"/>
    </row>
  </sheetData>
  <sheetProtection/>
  <mergeCells count="27">
    <mergeCell ref="A1:AB1"/>
    <mergeCell ref="A2:AB2"/>
    <mergeCell ref="A3:AB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26:C26"/>
    <mergeCell ref="D26:E26"/>
    <mergeCell ref="A27:AB27"/>
    <mergeCell ref="A6:A20"/>
    <mergeCell ref="B6:B10"/>
    <mergeCell ref="B11:B20"/>
    <mergeCell ref="AB4:AB5"/>
    <mergeCell ref="AB6:AB10"/>
    <mergeCell ref="AB11:AB20"/>
    <mergeCell ref="AB21:AB25"/>
    <mergeCell ref="A4:C5"/>
    <mergeCell ref="A21:B25"/>
  </mergeCells>
  <printOptions horizontalCentered="1"/>
  <pageMargins left="0.16" right="0.12" top="0.16" bottom="0.16" header="0.24" footer="0.2"/>
  <pageSetup fitToHeight="1" fitToWidth="1" horizontalDpi="600" verticalDpi="600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SheetLayoutView="100" workbookViewId="0" topLeftCell="A1">
      <selection activeCell="C29" sqref="C29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9.75390625" style="0" customWidth="1"/>
    <col min="4" max="4" width="4.625" style="0" customWidth="1"/>
    <col min="5" max="6" width="5.75390625" style="0" customWidth="1"/>
    <col min="7" max="7" width="7.50390625" style="0" customWidth="1"/>
    <col min="8" max="8" width="5.75390625" style="0" customWidth="1"/>
    <col min="9" max="9" width="7.50390625" style="0" customWidth="1"/>
    <col min="10" max="10" width="5.75390625" style="0" customWidth="1"/>
    <col min="11" max="11" width="7.50390625" style="0" customWidth="1"/>
    <col min="12" max="12" width="5.75390625" style="0" customWidth="1"/>
    <col min="13" max="13" width="7.50390625" style="0" customWidth="1"/>
    <col min="14" max="14" width="5.75390625" style="0" customWidth="1"/>
    <col min="15" max="15" width="7.50390625" style="0" customWidth="1"/>
    <col min="16" max="16" width="5.75390625" style="0" customWidth="1"/>
    <col min="17" max="17" width="7.50390625" style="0" customWidth="1"/>
    <col min="18" max="18" width="5.75390625" style="0" customWidth="1"/>
    <col min="19" max="25" width="7.50390625" style="0" customWidth="1"/>
    <col min="26" max="26" width="5.75390625" style="0" customWidth="1"/>
    <col min="27" max="28" width="7.50390625" style="0" customWidth="1"/>
  </cols>
  <sheetData>
    <row r="1" spans="1:256" ht="19.5" customHeight="1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8" ht="24" customHeight="1">
      <c r="A2" s="2" t="s">
        <v>132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3" t="s">
        <v>77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7.75" customHeight="1">
      <c r="A4" s="5" t="s">
        <v>133</v>
      </c>
      <c r="B4" s="6"/>
      <c r="C4" s="6"/>
      <c r="D4" s="7" t="s">
        <v>79</v>
      </c>
      <c r="E4" s="8"/>
      <c r="F4" s="7" t="s">
        <v>80</v>
      </c>
      <c r="G4" s="8"/>
      <c r="H4" s="7" t="s">
        <v>81</v>
      </c>
      <c r="I4" s="8"/>
      <c r="J4" s="7" t="s">
        <v>82</v>
      </c>
      <c r="K4" s="8"/>
      <c r="L4" s="7" t="s">
        <v>83</v>
      </c>
      <c r="M4" s="8"/>
      <c r="N4" s="7" t="s">
        <v>84</v>
      </c>
      <c r="O4" s="8"/>
      <c r="P4" s="7" t="s">
        <v>85</v>
      </c>
      <c r="Q4" s="8"/>
      <c r="R4" s="52" t="s">
        <v>86</v>
      </c>
      <c r="S4" s="53"/>
      <c r="T4" s="54" t="s">
        <v>87</v>
      </c>
      <c r="U4" s="55"/>
      <c r="V4" s="54" t="s">
        <v>88</v>
      </c>
      <c r="W4" s="55"/>
      <c r="X4" s="54" t="s">
        <v>89</v>
      </c>
      <c r="Y4" s="55"/>
      <c r="Z4" s="54" t="s">
        <v>90</v>
      </c>
      <c r="AA4" s="61"/>
      <c r="AB4" s="62"/>
    </row>
    <row r="5" spans="1:28" ht="27.75" customHeight="1">
      <c r="A5" s="9"/>
      <c r="B5" s="10"/>
      <c r="C5" s="10"/>
      <c r="D5" s="11" t="s">
        <v>93</v>
      </c>
      <c r="E5" s="12" t="s">
        <v>92</v>
      </c>
      <c r="F5" s="11" t="s">
        <v>94</v>
      </c>
      <c r="G5" s="13" t="s">
        <v>95</v>
      </c>
      <c r="H5" s="11" t="s">
        <v>94</v>
      </c>
      <c r="I5" s="13" t="s">
        <v>95</v>
      </c>
      <c r="J5" s="11" t="s">
        <v>94</v>
      </c>
      <c r="K5" s="13" t="s">
        <v>95</v>
      </c>
      <c r="L5" s="11" t="s">
        <v>94</v>
      </c>
      <c r="M5" s="13" t="s">
        <v>95</v>
      </c>
      <c r="N5" s="11" t="s">
        <v>94</v>
      </c>
      <c r="O5" s="13" t="s">
        <v>95</v>
      </c>
      <c r="P5" s="11" t="s">
        <v>94</v>
      </c>
      <c r="Q5" s="13" t="s">
        <v>95</v>
      </c>
      <c r="R5" s="12" t="s">
        <v>94</v>
      </c>
      <c r="S5" s="13" t="s">
        <v>95</v>
      </c>
      <c r="T5" s="12" t="s">
        <v>94</v>
      </c>
      <c r="U5" s="12" t="s">
        <v>95</v>
      </c>
      <c r="V5" s="12" t="s">
        <v>94</v>
      </c>
      <c r="W5" s="12" t="s">
        <v>95</v>
      </c>
      <c r="X5" s="12" t="s">
        <v>94</v>
      </c>
      <c r="Y5" s="12" t="s">
        <v>95</v>
      </c>
      <c r="Z5" s="12" t="s">
        <v>94</v>
      </c>
      <c r="AA5" s="63" t="s">
        <v>95</v>
      </c>
      <c r="AB5" s="64"/>
    </row>
    <row r="6" spans="1:28" ht="30" customHeight="1">
      <c r="A6" s="14" t="s">
        <v>134</v>
      </c>
      <c r="B6" s="15"/>
      <c r="C6" s="16" t="s">
        <v>135</v>
      </c>
      <c r="D6" s="17" t="s">
        <v>136</v>
      </c>
      <c r="E6" s="18">
        <v>308</v>
      </c>
      <c r="F6" s="19">
        <v>1031.36904</v>
      </c>
      <c r="G6" s="20">
        <v>317661.66432000004</v>
      </c>
      <c r="H6" s="19">
        <v>1039.5918000000001</v>
      </c>
      <c r="I6" s="20">
        <v>320194.27440000005</v>
      </c>
      <c r="J6" s="19">
        <v>1027.845</v>
      </c>
      <c r="K6" s="20">
        <v>316576.26</v>
      </c>
      <c r="L6" s="19">
        <v>1106.54856</v>
      </c>
      <c r="M6" s="20">
        <v>340816.95648</v>
      </c>
      <c r="N6" s="19">
        <v>1122.99408</v>
      </c>
      <c r="O6" s="20">
        <v>345882.17663999996</v>
      </c>
      <c r="P6" s="19">
        <v>1095.9764400000001</v>
      </c>
      <c r="Q6" s="20">
        <v>337560.74352</v>
      </c>
      <c r="R6" s="19">
        <v>1174.68</v>
      </c>
      <c r="S6" s="20">
        <v>361801.44</v>
      </c>
      <c r="T6" s="19">
        <v>1216.96848</v>
      </c>
      <c r="U6" s="19">
        <v>374826.29184</v>
      </c>
      <c r="V6" s="19">
        <v>1194.64956</v>
      </c>
      <c r="W6" s="19">
        <v>367952.06448</v>
      </c>
      <c r="X6" s="19">
        <v>1280.4012000000002</v>
      </c>
      <c r="Y6" s="19">
        <v>394363.56960000005</v>
      </c>
      <c r="Z6" s="19">
        <v>1329.73776</v>
      </c>
      <c r="AA6" s="65">
        <v>409559.23008</v>
      </c>
      <c r="AB6" s="66"/>
    </row>
    <row r="7" spans="1:28" ht="30" customHeight="1">
      <c r="A7" s="21"/>
      <c r="B7" s="22"/>
      <c r="C7" s="16" t="s">
        <v>137</v>
      </c>
      <c r="D7" s="17" t="s">
        <v>136</v>
      </c>
      <c r="E7" s="18">
        <v>690</v>
      </c>
      <c r="F7" s="19">
        <v>230.18526000000003</v>
      </c>
      <c r="G7" s="20">
        <v>158827.82940000002</v>
      </c>
      <c r="H7" s="19">
        <v>232.02045</v>
      </c>
      <c r="I7" s="20">
        <v>160094.1105</v>
      </c>
      <c r="J7" s="19">
        <v>229.39875</v>
      </c>
      <c r="K7" s="20">
        <v>158285.1375</v>
      </c>
      <c r="L7" s="19">
        <v>246.96414000000001</v>
      </c>
      <c r="M7" s="20">
        <v>170405.25660000002</v>
      </c>
      <c r="N7" s="19">
        <v>250.63452</v>
      </c>
      <c r="O7" s="20">
        <v>172937.8188</v>
      </c>
      <c r="P7" s="19">
        <v>244.60461000000004</v>
      </c>
      <c r="Q7" s="20">
        <v>168777.18090000004</v>
      </c>
      <c r="R7" s="19">
        <v>262.17</v>
      </c>
      <c r="S7" s="20">
        <v>180897.3</v>
      </c>
      <c r="T7" s="19">
        <v>271.60812000000004</v>
      </c>
      <c r="U7" s="19">
        <v>187409.60280000002</v>
      </c>
      <c r="V7" s="19">
        <v>266.62689</v>
      </c>
      <c r="W7" s="19">
        <v>183972.5541</v>
      </c>
      <c r="X7" s="19">
        <v>285.7653</v>
      </c>
      <c r="Y7" s="19">
        <v>197178.05700000003</v>
      </c>
      <c r="Z7" s="19">
        <v>296.77644</v>
      </c>
      <c r="AA7" s="65">
        <v>204775.7436</v>
      </c>
      <c r="AB7" s="66"/>
    </row>
    <row r="8" spans="1:28" ht="30" customHeight="1">
      <c r="A8" s="21"/>
      <c r="B8" s="22"/>
      <c r="C8" s="16" t="s">
        <v>138</v>
      </c>
      <c r="D8" s="17" t="s">
        <v>102</v>
      </c>
      <c r="E8" s="18">
        <v>5500</v>
      </c>
      <c r="F8" s="19">
        <v>28.87742</v>
      </c>
      <c r="G8" s="20">
        <v>158825.81</v>
      </c>
      <c r="H8" s="19">
        <v>29.10765</v>
      </c>
      <c r="I8" s="20">
        <v>160092.075</v>
      </c>
      <c r="J8" s="19">
        <v>28.77875</v>
      </c>
      <c r="K8" s="20">
        <v>158283.125</v>
      </c>
      <c r="L8" s="19">
        <v>30.98238</v>
      </c>
      <c r="M8" s="20">
        <v>170403.09</v>
      </c>
      <c r="N8" s="19">
        <v>31.44284</v>
      </c>
      <c r="O8" s="20">
        <v>172935.62</v>
      </c>
      <c r="P8" s="19">
        <v>30.686370000000004</v>
      </c>
      <c r="Q8" s="20">
        <v>168775.03500000003</v>
      </c>
      <c r="R8" s="19">
        <v>32.89</v>
      </c>
      <c r="S8" s="20">
        <v>180895</v>
      </c>
      <c r="T8" s="19">
        <v>34.074040000000004</v>
      </c>
      <c r="U8" s="19">
        <v>187407.22000000003</v>
      </c>
      <c r="V8" s="19">
        <v>33.44913</v>
      </c>
      <c r="W8" s="19">
        <v>183970.21499999997</v>
      </c>
      <c r="X8" s="19">
        <v>35.850100000000005</v>
      </c>
      <c r="Y8" s="19">
        <v>197175.55</v>
      </c>
      <c r="Z8" s="19">
        <v>37.23148</v>
      </c>
      <c r="AA8" s="65">
        <v>204773.14</v>
      </c>
      <c r="AB8" s="66"/>
    </row>
    <row r="9" spans="1:28" ht="30" customHeight="1">
      <c r="A9" s="21"/>
      <c r="B9" s="22"/>
      <c r="C9" s="16" t="s">
        <v>139</v>
      </c>
      <c r="D9" s="17" t="s">
        <v>102</v>
      </c>
      <c r="E9" s="18">
        <v>4500</v>
      </c>
      <c r="F9" s="19">
        <v>17.6478</v>
      </c>
      <c r="G9" s="20">
        <v>79415.1</v>
      </c>
      <c r="H9" s="19">
        <v>17.788500000000003</v>
      </c>
      <c r="I9" s="20">
        <v>80048.25000000001</v>
      </c>
      <c r="J9" s="19">
        <v>17.587500000000002</v>
      </c>
      <c r="K9" s="20">
        <v>79143.75000000001</v>
      </c>
      <c r="L9" s="19">
        <v>18.9342</v>
      </c>
      <c r="M9" s="20">
        <v>85203.9</v>
      </c>
      <c r="N9" s="19">
        <v>19.215600000000002</v>
      </c>
      <c r="O9" s="20">
        <v>86470.20000000001</v>
      </c>
      <c r="P9" s="19">
        <v>18.753300000000003</v>
      </c>
      <c r="Q9" s="20">
        <v>84389.85000000002</v>
      </c>
      <c r="R9" s="19">
        <v>20.1</v>
      </c>
      <c r="S9" s="20">
        <v>90450</v>
      </c>
      <c r="T9" s="19">
        <v>20.823600000000003</v>
      </c>
      <c r="U9" s="19">
        <v>93706.20000000001</v>
      </c>
      <c r="V9" s="19">
        <v>20.4417</v>
      </c>
      <c r="W9" s="19">
        <v>91987.65</v>
      </c>
      <c r="X9" s="19">
        <v>21.909000000000002</v>
      </c>
      <c r="Y9" s="19">
        <v>98590.50000000001</v>
      </c>
      <c r="Z9" s="19">
        <v>22.7532</v>
      </c>
      <c r="AA9" s="65">
        <v>102389.4</v>
      </c>
      <c r="AB9" s="66"/>
    </row>
    <row r="10" spans="1:28" ht="30" customHeight="1">
      <c r="A10" s="21"/>
      <c r="B10" s="22"/>
      <c r="C10" s="23" t="s">
        <v>140</v>
      </c>
      <c r="D10" s="17" t="s">
        <v>102</v>
      </c>
      <c r="E10" s="18">
        <v>10000</v>
      </c>
      <c r="F10" s="19">
        <v>7.945900000000001</v>
      </c>
      <c r="G10" s="20">
        <v>79459.00000000001</v>
      </c>
      <c r="H10" s="19">
        <v>8.009250000000002</v>
      </c>
      <c r="I10" s="20">
        <v>80092.50000000001</v>
      </c>
      <c r="J10" s="19">
        <v>7.918750000000001</v>
      </c>
      <c r="K10" s="20">
        <v>79187.50000000001</v>
      </c>
      <c r="L10" s="19">
        <v>8.5251</v>
      </c>
      <c r="M10" s="20">
        <v>85251</v>
      </c>
      <c r="N10" s="19">
        <v>8.6518</v>
      </c>
      <c r="O10" s="20">
        <v>86518</v>
      </c>
      <c r="P10" s="19">
        <v>8.443650000000002</v>
      </c>
      <c r="Q10" s="20">
        <v>84436.50000000001</v>
      </c>
      <c r="R10" s="19">
        <v>9.05</v>
      </c>
      <c r="S10" s="20">
        <v>90500</v>
      </c>
      <c r="T10" s="19">
        <v>9.375800000000002</v>
      </c>
      <c r="U10" s="19">
        <v>93758.00000000001</v>
      </c>
      <c r="V10" s="19">
        <v>9.20385</v>
      </c>
      <c r="W10" s="19">
        <v>92038.49999999999</v>
      </c>
      <c r="X10" s="19">
        <v>9.864500000000001</v>
      </c>
      <c r="Y10" s="19">
        <v>98645.00000000001</v>
      </c>
      <c r="Z10" s="19">
        <v>10.2446</v>
      </c>
      <c r="AA10" s="65">
        <v>102446</v>
      </c>
      <c r="AB10" s="66"/>
    </row>
    <row r="11" spans="1:256" ht="30" customHeight="1">
      <c r="A11" s="24" t="s">
        <v>127</v>
      </c>
      <c r="B11" s="25"/>
      <c r="C11" s="25"/>
      <c r="D11" s="26" t="s">
        <v>141</v>
      </c>
      <c r="E11" s="27"/>
      <c r="F11" s="28" t="s">
        <v>129</v>
      </c>
      <c r="G11" s="29">
        <v>794189.40372</v>
      </c>
      <c r="H11" s="28" t="s">
        <v>129</v>
      </c>
      <c r="I11" s="29">
        <v>800521.2099000001</v>
      </c>
      <c r="J11" s="28" t="s">
        <v>129</v>
      </c>
      <c r="K11" s="29">
        <v>791475.7725</v>
      </c>
      <c r="L11" s="28" t="s">
        <v>129</v>
      </c>
      <c r="M11" s="29">
        <v>852080.20308</v>
      </c>
      <c r="N11" s="28" t="s">
        <v>129</v>
      </c>
      <c r="O11" s="29">
        <v>864743.81544</v>
      </c>
      <c r="P11" s="28" t="s">
        <v>129</v>
      </c>
      <c r="Q11" s="29">
        <v>843939.3094200001</v>
      </c>
      <c r="R11" s="56" t="s">
        <v>129</v>
      </c>
      <c r="S11" s="29">
        <v>904543.74</v>
      </c>
      <c r="T11" s="57" t="s">
        <v>129</v>
      </c>
      <c r="U11" s="19">
        <v>937107.31464</v>
      </c>
      <c r="V11" s="57" t="s">
        <v>129</v>
      </c>
      <c r="W11" s="19">
        <v>919920.98358</v>
      </c>
      <c r="X11" s="57" t="s">
        <v>129</v>
      </c>
      <c r="Y11" s="19">
        <v>985952.6766000001</v>
      </c>
      <c r="Z11" s="57" t="s">
        <v>129</v>
      </c>
      <c r="AA11" s="65">
        <v>1023943.5136800001</v>
      </c>
      <c r="AB11" s="66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8" ht="21" customHeight="1">
      <c r="A12" s="30" t="s">
        <v>142</v>
      </c>
      <c r="B12" s="31" t="s">
        <v>143</v>
      </c>
      <c r="C12" s="32"/>
      <c r="D12" s="32"/>
      <c r="E12" s="32"/>
      <c r="F12" s="32"/>
      <c r="G12" s="32"/>
      <c r="H12" s="32"/>
      <c r="I12" s="32"/>
      <c r="J12" s="43"/>
      <c r="K12" s="32"/>
      <c r="L12" s="32"/>
      <c r="M12" s="32"/>
      <c r="N12" s="32"/>
      <c r="O12" s="32"/>
      <c r="P12" s="32"/>
      <c r="Q12" s="32"/>
      <c r="R12" s="32"/>
      <c r="S12" s="32"/>
      <c r="T12" s="35"/>
      <c r="U12" s="35"/>
      <c r="V12" s="35"/>
      <c r="W12" s="35"/>
      <c r="X12" s="35"/>
      <c r="Y12" s="35"/>
      <c r="Z12" s="67"/>
      <c r="AA12" s="68"/>
      <c r="AB12" s="42"/>
    </row>
    <row r="13" spans="1:28" ht="21" customHeight="1">
      <c r="A13" s="33"/>
      <c r="B13" s="34" t="s">
        <v>144</v>
      </c>
      <c r="C13" s="35"/>
      <c r="D13" s="34"/>
      <c r="E13" s="34" t="s">
        <v>145</v>
      </c>
      <c r="F13" s="34"/>
      <c r="G13" s="35"/>
      <c r="H13" s="34"/>
      <c r="I13" s="35"/>
      <c r="J13" s="44"/>
      <c r="K13" s="45" t="s">
        <v>146</v>
      </c>
      <c r="L13" s="46"/>
      <c r="M13" s="34"/>
      <c r="N13" s="34" t="s">
        <v>147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69"/>
      <c r="AA13" s="70"/>
      <c r="AB13" s="42"/>
    </row>
    <row r="14" spans="1:28" ht="21" customHeight="1">
      <c r="A14" s="33"/>
      <c r="B14" s="34" t="s">
        <v>148</v>
      </c>
      <c r="C14" s="35"/>
      <c r="D14" s="34"/>
      <c r="E14" s="34" t="s">
        <v>149</v>
      </c>
      <c r="F14" s="34"/>
      <c r="G14" s="35"/>
      <c r="H14" s="34"/>
      <c r="I14" s="35"/>
      <c r="J14" s="44"/>
      <c r="K14" s="47" t="s">
        <v>150</v>
      </c>
      <c r="L14" s="47"/>
      <c r="M14" s="34"/>
      <c r="N14" s="34" t="s">
        <v>151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9"/>
      <c r="AA14" s="70"/>
      <c r="AB14" s="42"/>
    </row>
    <row r="15" spans="1:28" ht="21" customHeight="1">
      <c r="A15" s="33"/>
      <c r="B15" s="34" t="s">
        <v>152</v>
      </c>
      <c r="C15" s="35"/>
      <c r="D15" s="34"/>
      <c r="E15" s="34" t="s">
        <v>153</v>
      </c>
      <c r="F15" s="34"/>
      <c r="G15" s="35"/>
      <c r="H15" s="35"/>
      <c r="I15" s="35"/>
      <c r="J15" s="44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69"/>
      <c r="AA15" s="70"/>
      <c r="AB15" s="42"/>
    </row>
    <row r="16" spans="1:28" ht="21" customHeight="1">
      <c r="A16" s="33"/>
      <c r="B16" s="34" t="s">
        <v>154</v>
      </c>
      <c r="C16" s="35"/>
      <c r="D16" s="35"/>
      <c r="E16" s="35"/>
      <c r="F16" s="35"/>
      <c r="G16" s="35"/>
      <c r="H16" s="35"/>
      <c r="I16" s="35"/>
      <c r="J16" s="4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69"/>
      <c r="AA16" s="70"/>
      <c r="AB16" s="42"/>
    </row>
    <row r="17" spans="1:34" ht="21" customHeight="1">
      <c r="A17" s="33"/>
      <c r="B17" s="34" t="s">
        <v>155</v>
      </c>
      <c r="C17" s="35"/>
      <c r="D17" s="35"/>
      <c r="E17" s="36"/>
      <c r="F17" s="35"/>
      <c r="G17" s="36"/>
      <c r="H17" s="36" t="s">
        <v>156</v>
      </c>
      <c r="I17" s="48"/>
      <c r="J17" s="48"/>
      <c r="K17" s="45" t="s">
        <v>157</v>
      </c>
      <c r="L17" s="49"/>
      <c r="M17" s="46"/>
      <c r="N17" s="36"/>
      <c r="O17" s="44"/>
      <c r="P17" s="48"/>
      <c r="Q17" s="36" t="s">
        <v>158</v>
      </c>
      <c r="R17" s="58"/>
      <c r="S17" s="58"/>
      <c r="T17" s="58"/>
      <c r="U17" s="58"/>
      <c r="V17" s="58"/>
      <c r="W17" s="58"/>
      <c r="X17" s="58"/>
      <c r="Y17" s="58"/>
      <c r="Z17" s="42"/>
      <c r="AA17" s="71"/>
      <c r="AB17" s="72"/>
      <c r="AC17" s="73"/>
      <c r="AD17" s="73"/>
      <c r="AE17" s="73"/>
      <c r="AF17" s="73"/>
      <c r="AG17" s="73"/>
      <c r="AH17" s="73"/>
    </row>
    <row r="18" spans="1:34" ht="21" customHeight="1">
      <c r="A18" s="33"/>
      <c r="B18" s="34" t="s">
        <v>159</v>
      </c>
      <c r="C18" s="35"/>
      <c r="D18" s="35"/>
      <c r="E18" s="36"/>
      <c r="F18" s="35"/>
      <c r="G18" s="36"/>
      <c r="H18" s="36" t="s">
        <v>160</v>
      </c>
      <c r="I18" s="48"/>
      <c r="J18" s="48"/>
      <c r="K18" s="45" t="s">
        <v>161</v>
      </c>
      <c r="L18" s="49"/>
      <c r="M18" s="46"/>
      <c r="N18" s="34"/>
      <c r="O18" s="44"/>
      <c r="P18" s="48"/>
      <c r="Q18" s="34" t="s">
        <v>162</v>
      </c>
      <c r="R18" s="59"/>
      <c r="S18" s="59"/>
      <c r="T18" s="59"/>
      <c r="U18" s="59"/>
      <c r="V18" s="59"/>
      <c r="W18" s="59"/>
      <c r="X18" s="59"/>
      <c r="Y18" s="59"/>
      <c r="Z18" s="42"/>
      <c r="AA18" s="74"/>
      <c r="AB18" s="75"/>
      <c r="AC18" s="73"/>
      <c r="AD18" s="73"/>
      <c r="AE18" s="73"/>
      <c r="AF18" s="73"/>
      <c r="AG18" s="73"/>
      <c r="AH18" s="73"/>
    </row>
    <row r="19" spans="1:34" ht="21" customHeight="1">
      <c r="A19" s="33"/>
      <c r="B19" s="34" t="s">
        <v>163</v>
      </c>
      <c r="C19" s="35"/>
      <c r="D19" s="35"/>
      <c r="E19" s="34"/>
      <c r="F19" s="35"/>
      <c r="G19" s="34"/>
      <c r="H19" s="34" t="s">
        <v>164</v>
      </c>
      <c r="I19" s="48"/>
      <c r="J19" s="48"/>
      <c r="K19" s="47" t="s">
        <v>165</v>
      </c>
      <c r="L19" s="47"/>
      <c r="M19" s="47"/>
      <c r="N19" s="34"/>
      <c r="O19" s="44"/>
      <c r="P19" s="48"/>
      <c r="Q19" s="34" t="s">
        <v>166</v>
      </c>
      <c r="R19" s="59"/>
      <c r="S19" s="59"/>
      <c r="T19" s="59"/>
      <c r="U19" s="59"/>
      <c r="V19" s="59"/>
      <c r="W19" s="59"/>
      <c r="X19" s="59"/>
      <c r="Y19" s="59"/>
      <c r="Z19" s="42"/>
      <c r="AA19" s="74"/>
      <c r="AB19" s="75"/>
      <c r="AC19" s="73"/>
      <c r="AD19" s="73"/>
      <c r="AE19" s="73"/>
      <c r="AF19" s="73"/>
      <c r="AG19" s="73"/>
      <c r="AH19" s="73"/>
    </row>
    <row r="20" spans="1:28" ht="21" customHeight="1">
      <c r="A20" s="33"/>
      <c r="B20" s="34" t="s">
        <v>167</v>
      </c>
      <c r="C20" s="35"/>
      <c r="D20" s="35"/>
      <c r="E20" s="34"/>
      <c r="F20" s="35"/>
      <c r="G20" s="34"/>
      <c r="H20" s="34" t="s">
        <v>168</v>
      </c>
      <c r="I20" s="35"/>
      <c r="J20" s="35"/>
      <c r="K20" s="44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69"/>
      <c r="AA20" s="70"/>
      <c r="AB20" s="42"/>
    </row>
    <row r="21" spans="1:28" ht="21" customHeight="1">
      <c r="A21" s="33"/>
      <c r="B21" s="34" t="s">
        <v>169</v>
      </c>
      <c r="C21" s="35"/>
      <c r="D21" s="35"/>
      <c r="E21" s="35"/>
      <c r="F21" s="35"/>
      <c r="G21" s="35"/>
      <c r="H21" s="35"/>
      <c r="I21" s="35"/>
      <c r="J21" s="4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69"/>
      <c r="AA21" s="70"/>
      <c r="AB21" s="42"/>
    </row>
    <row r="22" spans="1:28" ht="21" customHeight="1">
      <c r="A22" s="37"/>
      <c r="B22" s="34" t="s">
        <v>170</v>
      </c>
      <c r="C22" s="38"/>
      <c r="D22" s="38"/>
      <c r="E22" s="38"/>
      <c r="F22" s="38"/>
      <c r="G22" s="38"/>
      <c r="H22" s="38"/>
      <c r="I22" s="38"/>
      <c r="J22" s="50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76"/>
      <c r="AA22" s="77"/>
      <c r="AB22" s="42"/>
    </row>
    <row r="23" spans="1:28" ht="21" customHeight="1">
      <c r="A23" s="39"/>
      <c r="B23" s="40" t="s">
        <v>171</v>
      </c>
      <c r="C23" s="41"/>
      <c r="D23" s="41"/>
      <c r="E23" s="41"/>
      <c r="F23" s="41"/>
      <c r="G23" s="41"/>
      <c r="H23" s="41"/>
      <c r="I23" s="41"/>
      <c r="J23" s="5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78"/>
      <c r="AA23" s="79"/>
      <c r="AB23" s="42"/>
    </row>
    <row r="24" spans="1:25" ht="14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14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ht="14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</sheetData>
  <sheetProtection/>
  <mergeCells count="24">
    <mergeCell ref="A1:AA1"/>
    <mergeCell ref="A2:AA2"/>
    <mergeCell ref="A3:AA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11:C11"/>
    <mergeCell ref="D11:E11"/>
    <mergeCell ref="K13:L13"/>
    <mergeCell ref="K14:L14"/>
    <mergeCell ref="K17:M17"/>
    <mergeCell ref="K18:M18"/>
    <mergeCell ref="K19:M19"/>
    <mergeCell ref="A4:C5"/>
    <mergeCell ref="A6:B10"/>
  </mergeCells>
  <printOptions horizontalCentered="1"/>
  <pageMargins left="0.16" right="0.16" top="0.2" bottom="0.2" header="0.16" footer="0.2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不畏将来不念过去</cp:lastModifiedBy>
  <cp:lastPrinted>2015-09-21T03:29:47Z</cp:lastPrinted>
  <dcterms:created xsi:type="dcterms:W3CDTF">2015-09-10T08:39:04Z</dcterms:created>
  <dcterms:modified xsi:type="dcterms:W3CDTF">2020-08-17T01:08:28Z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ubyTemplate">
    <vt:lpwstr>11</vt:lpwstr>
  </property>
</Properties>
</file>