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附件一" sheetId="1" state="hidden" r:id="rId1"/>
    <sheet name="附件（表一）" sheetId="2" r:id="rId2"/>
    <sheet name="附件（表二）" sheetId="3" r:id="rId3"/>
    <sheet name="附件（表三）" sheetId="4" r:id="rId4"/>
  </sheets>
  <definedNames/>
  <calcPr fullCalcOnLoad="1"/>
</workbook>
</file>

<file path=xl/sharedStrings.xml><?xml version="1.0" encoding="utf-8"?>
<sst xmlns="http://schemas.openxmlformats.org/spreadsheetml/2006/main" count="254" uniqueCount="175">
  <si>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</si>
  <si>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</si>
  <si>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</si>
  <si>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</si>
  <si>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</si>
  <si>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</si>
  <si>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</si>
  <si>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</si>
  <si>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</si>
  <si>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</si>
  <si>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</si>
  <si>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</si>
  <si>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</si>
  <si>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</si>
  <si>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</si>
  <si>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</si>
  <si>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</si>
  <si>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</si>
  <si>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</si>
  <si>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</si>
  <si>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</si>
  <si>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</si>
  <si>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</si>
  <si>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</si>
  <si>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</si>
  <si>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</si>
  <si>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</si>
  <si>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</si>
  <si>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</si>
  <si>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</si>
  <si>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</si>
  <si>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</si>
  <si>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</si>
  <si>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</si>
  <si>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</si>
  <si>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</si>
  <si>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</si>
  <si>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</si>
  <si>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</si>
  <si>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</si>
  <si>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</si>
  <si>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</si>
  <si>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</si>
  <si>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</si>
  <si>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</si>
  <si>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</si>
  <si>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</si>
  <si>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</si>
  <si>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</si>
  <si>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</si>
  <si>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</si>
  <si>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</si>
  <si>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</si>
  <si>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</si>
  <si>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</si>
  <si>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</si>
  <si>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</si>
  <si>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</si>
  <si>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</si>
  <si>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</si>
  <si>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</si>
  <si>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</si>
  <si>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</si>
  <si>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</si>
  <si>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</si>
  <si>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</si>
  <si>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附件（表一）</t>
  </si>
  <si>
    <t>湛江市2019年土地增值税扣除项目金额标准</t>
  </si>
  <si>
    <t>模块名称</t>
  </si>
  <si>
    <t>2019年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</si>
  <si>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</si>
  <si>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</si>
  <si>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</si>
  <si>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</si>
  <si>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</si>
  <si>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</si>
  <si>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</si>
  <si>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</si>
  <si>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</si>
  <si>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公寓</t>
  </si>
  <si>
    <t>1、按户计；
2、包括工程费、户内设施配套费、集抄费、容量气价费。</t>
  </si>
  <si>
    <t>一厨一卫</t>
  </si>
  <si>
    <t>一厨二卫以上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</si>
  <si>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</si>
  <si>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</si>
  <si>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</si>
  <si>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</si>
  <si>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</si>
  <si>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</si>
  <si>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附件（表二）</t>
  </si>
  <si>
    <t xml:space="preserve">                      湛江市2019年土地增值税扣除项目金额标准（户内装修综合指标细目组成）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</si>
  <si>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</si>
  <si>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</si>
  <si>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</si>
  <si>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</si>
  <si>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</si>
  <si>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</si>
  <si>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</si>
  <si>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</si>
  <si>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</si>
  <si>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</si>
  <si>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</si>
  <si>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</si>
  <si>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</si>
  <si>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</si>
  <si>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</si>
  <si>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</si>
  <si>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</si>
  <si>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</si>
  <si>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</si>
  <si>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</si>
  <si>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</si>
  <si>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</si>
  <si>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</si>
  <si>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</si>
  <si>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</si>
  <si>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</si>
  <si>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</si>
  <si>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</si>
  <si>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</si>
  <si>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</si>
  <si>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</si>
  <si>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</si>
  <si>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</si>
  <si>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</si>
  <si>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</si>
  <si>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</si>
  <si>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</si>
  <si>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</si>
  <si>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</si>
  <si>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</si>
  <si>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</si>
  <si>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</si>
  <si>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</si>
  <si>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附件（表三）</t>
  </si>
  <si>
    <t>湛江市2019年土地增值税扣除项目金额标准（园林绿化工程综合指标细目组成）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</si>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</sst>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12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0" fillId="0" borderId="3" applyNumberFormat="0" applyFill="0" applyAlignment="0" applyProtection="0"/>
    <xf numFmtId="0" fontId="25" fillId="7" borderId="0" applyNumberFormat="0" applyBorder="0" applyAlignment="0" applyProtection="0"/>
    <xf numFmtId="0" fontId="33" fillId="0" borderId="4" applyNumberFormat="0" applyFill="0" applyAlignment="0" applyProtection="0"/>
    <xf numFmtId="0" fontId="25" fillId="3" borderId="0" applyNumberFormat="0" applyBorder="0" applyAlignment="0" applyProtection="0"/>
    <xf numFmtId="0" fontId="35" fillId="2" borderId="5" applyNumberFormat="0" applyAlignment="0" applyProtection="0"/>
    <xf numFmtId="0" fontId="37" fillId="2" borderId="1" applyNumberFormat="0" applyAlignment="0" applyProtection="0"/>
    <xf numFmtId="0" fontId="38" fillId="8" borderId="6" applyNumberFormat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8" fillId="0" borderId="7" applyNumberFormat="0" applyFill="0" applyAlignment="0" applyProtection="0"/>
    <xf numFmtId="0" fontId="39" fillId="0" borderId="8" applyNumberFormat="0" applyFill="0" applyAlignment="0" applyProtection="0"/>
    <xf numFmtId="0" fontId="40" fillId="9" borderId="0" applyNumberFormat="0" applyBorder="0" applyAlignment="0" applyProtection="0"/>
    <xf numFmtId="0" fontId="36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5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vertic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177" fontId="18" fillId="0" borderId="36" xfId="0" applyNumberFormat="1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left" vertical="center" wrapText="1"/>
    </xf>
    <xf numFmtId="177" fontId="12" fillId="0" borderId="0" xfId="0" applyNumberFormat="1" applyFont="1" applyAlignment="1">
      <alignment vertical="center"/>
    </xf>
    <xf numFmtId="177" fontId="41" fillId="0" borderId="36" xfId="0" applyNumberFormat="1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8" fillId="0" borderId="13" xfId="0" applyNumberFormat="1" applyFont="1" applyFill="1" applyBorder="1" applyAlignment="1">
      <alignment horizontal="center" vertical="center" textRotation="255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42" fillId="0" borderId="45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textRotation="255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177" fontId="18" fillId="0" borderId="13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wrapText="1"/>
    </xf>
    <xf numFmtId="177" fontId="18" fillId="0" borderId="36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8" fillId="0" borderId="40" xfId="0" applyNumberFormat="1" applyFont="1" applyFill="1" applyBorder="1" applyAlignment="1">
      <alignment horizontal="center" vertical="center" textRotation="255" wrapText="1"/>
    </xf>
    <xf numFmtId="0" fontId="19" fillId="0" borderId="34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center" vertical="center" wrapText="1"/>
    </xf>
    <xf numFmtId="177" fontId="18" fillId="0" borderId="13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 textRotation="255" wrapText="1"/>
    </xf>
    <xf numFmtId="177" fontId="43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2" fillId="0" borderId="4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41" fillId="0" borderId="41" xfId="0" applyFont="1" applyFill="1" applyBorder="1" applyAlignment="1">
      <alignment horizontal="left" vertical="center" wrapText="1"/>
    </xf>
    <xf numFmtId="0" fontId="41" fillId="0" borderId="42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42" fillId="0" borderId="37" xfId="0" applyFont="1" applyFill="1" applyBorder="1" applyAlignment="1">
      <alignment horizontal="left" vertical="center" wrapText="1"/>
    </xf>
    <xf numFmtId="177" fontId="41" fillId="0" borderId="26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18" fillId="0" borderId="55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0" customWidth="1"/>
    <col min="2" max="2" width="5.75390625" style="91" customWidth="1"/>
    <col min="3" max="3" width="9.75390625" style="91" customWidth="1"/>
    <col min="4" max="4" width="18.75390625" style="91" customWidth="1"/>
    <col min="5" max="12" width="8.50390625" style="90" customWidth="1"/>
    <col min="13" max="13" width="86.625" style="90" customWidth="1"/>
    <col min="14" max="236" width="9.00390625" style="87" customWidth="1"/>
  </cols>
  <sheetData>
    <row r="1" spans="1:13" ht="34.5" customHeight="1">
      <c r="A1" s="94" t="s">
        <v>0</v>
      </c>
      <c r="B1" s="94"/>
      <c r="C1" s="95" t="s">
        <v>1</v>
      </c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88" customFormat="1" ht="18" customHeight="1">
      <c r="A2" s="97" t="s">
        <v>2</v>
      </c>
      <c r="B2" s="98" t="s">
        <v>3</v>
      </c>
      <c r="C2" s="97"/>
      <c r="D2" s="97"/>
      <c r="E2" s="175" t="s">
        <v>4</v>
      </c>
      <c r="F2" s="102"/>
      <c r="G2" s="102"/>
      <c r="H2" s="102"/>
      <c r="I2" s="102"/>
      <c r="J2" s="102"/>
      <c r="K2" s="102"/>
      <c r="L2" s="102"/>
      <c r="M2" s="100" t="s">
        <v>5</v>
      </c>
    </row>
    <row r="3" spans="1:13" s="88" customFormat="1" ht="21" customHeight="1">
      <c r="A3" s="97"/>
      <c r="B3" s="98"/>
      <c r="C3" s="102"/>
      <c r="D3" s="102"/>
      <c r="E3" s="175">
        <v>2008</v>
      </c>
      <c r="F3" s="102">
        <v>2009</v>
      </c>
      <c r="G3" s="102">
        <v>2010</v>
      </c>
      <c r="H3" s="102">
        <v>2011</v>
      </c>
      <c r="I3" s="102">
        <v>2012</v>
      </c>
      <c r="J3" s="102">
        <v>2013</v>
      </c>
      <c r="K3" s="102">
        <v>2014</v>
      </c>
      <c r="L3" s="102">
        <v>2015</v>
      </c>
      <c r="M3" s="104"/>
    </row>
    <row r="4" spans="1:13" s="89" customFormat="1" ht="18" customHeight="1">
      <c r="A4" s="105" t="s">
        <v>6</v>
      </c>
      <c r="B4" s="106" t="s">
        <v>7</v>
      </c>
      <c r="C4" s="107" t="s">
        <v>8</v>
      </c>
      <c r="D4" s="107"/>
      <c r="E4" s="176" t="e">
        <f aca="true" t="shared" si="0" ref="E4:E19">K4*0.888</f>
        <v>#REF!</v>
      </c>
      <c r="F4" s="176" t="e">
        <f aca="true" t="shared" si="1" ref="F4:F19">K4*0.895</f>
        <v>#REF!</v>
      </c>
      <c r="G4" s="176" t="e">
        <f aca="true" t="shared" si="2" ref="G4:G19">K4*0.942</f>
        <v>#REF!</v>
      </c>
      <c r="H4" s="176" t="e">
        <f aca="true" t="shared" si="3" ref="H4:H19">K4*0.977</f>
        <v>#REF!</v>
      </c>
      <c r="I4" s="176" t="e">
        <f aca="true" t="shared" si="4" ref="I4:I19">K4*0.96</f>
        <v>#REF!</v>
      </c>
      <c r="J4" s="176" t="e">
        <f>K4*0.993</f>
        <v>#REF!</v>
      </c>
      <c r="K4" s="176" t="e">
        <f>附件（表一）!#REF!*0.95</f>
        <v>#REF!</v>
      </c>
      <c r="L4" s="176" t="e">
        <f aca="true" t="shared" si="5" ref="L4:L19">K4*0.981</f>
        <v>#REF!</v>
      </c>
      <c r="M4" s="190" t="s">
        <v>9</v>
      </c>
    </row>
    <row r="5" spans="1:13" s="89" customFormat="1" ht="18" customHeight="1">
      <c r="A5" s="105"/>
      <c r="B5" s="106"/>
      <c r="C5" s="107" t="s">
        <v>10</v>
      </c>
      <c r="D5" s="107" t="s">
        <v>11</v>
      </c>
      <c r="E5" s="176" t="e">
        <f t="shared" si="0"/>
        <v>#REF!</v>
      </c>
      <c r="F5" s="176" t="e">
        <f t="shared" si="1"/>
        <v>#REF!</v>
      </c>
      <c r="G5" s="176" t="e">
        <f t="shared" si="2"/>
        <v>#REF!</v>
      </c>
      <c r="H5" s="176" t="e">
        <f t="shared" si="3"/>
        <v>#REF!</v>
      </c>
      <c r="I5" s="176" t="e">
        <f t="shared" si="4"/>
        <v>#REF!</v>
      </c>
      <c r="J5" s="176" t="e">
        <f aca="true" t="shared" si="6" ref="J5:J21">K5*0.993</f>
        <v>#REF!</v>
      </c>
      <c r="K5" s="176" t="e">
        <f>附件（表一）!#REF!*0.95</f>
        <v>#REF!</v>
      </c>
      <c r="L5" s="176" t="e">
        <f t="shared" si="5"/>
        <v>#REF!</v>
      </c>
      <c r="M5" s="191"/>
    </row>
    <row r="6" spans="1:13" s="89" customFormat="1" ht="18" customHeight="1">
      <c r="A6" s="105"/>
      <c r="B6" s="106"/>
      <c r="C6" s="107"/>
      <c r="D6" s="107" t="s">
        <v>12</v>
      </c>
      <c r="E6" s="176" t="e">
        <f t="shared" si="0"/>
        <v>#REF!</v>
      </c>
      <c r="F6" s="176" t="e">
        <f t="shared" si="1"/>
        <v>#REF!</v>
      </c>
      <c r="G6" s="176" t="e">
        <f t="shared" si="2"/>
        <v>#REF!</v>
      </c>
      <c r="H6" s="176" t="e">
        <f t="shared" si="3"/>
        <v>#REF!</v>
      </c>
      <c r="I6" s="176" t="e">
        <f t="shared" si="4"/>
        <v>#REF!</v>
      </c>
      <c r="J6" s="176" t="e">
        <f t="shared" si="6"/>
        <v>#REF!</v>
      </c>
      <c r="K6" s="176" t="e">
        <f>附件（表一）!#REF!*0.95</f>
        <v>#REF!</v>
      </c>
      <c r="L6" s="176" t="e">
        <f t="shared" si="5"/>
        <v>#REF!</v>
      </c>
      <c r="M6" s="191"/>
    </row>
    <row r="7" spans="1:13" s="89" customFormat="1" ht="18" customHeight="1">
      <c r="A7" s="105"/>
      <c r="B7" s="106"/>
      <c r="C7" s="107"/>
      <c r="D7" s="107" t="s">
        <v>13</v>
      </c>
      <c r="E7" s="176" t="e">
        <f t="shared" si="0"/>
        <v>#REF!</v>
      </c>
      <c r="F7" s="176" t="e">
        <f t="shared" si="1"/>
        <v>#REF!</v>
      </c>
      <c r="G7" s="176" t="e">
        <f t="shared" si="2"/>
        <v>#REF!</v>
      </c>
      <c r="H7" s="176" t="e">
        <f t="shared" si="3"/>
        <v>#REF!</v>
      </c>
      <c r="I7" s="176" t="e">
        <f t="shared" si="4"/>
        <v>#REF!</v>
      </c>
      <c r="J7" s="176" t="e">
        <f t="shared" si="6"/>
        <v>#REF!</v>
      </c>
      <c r="K7" s="176" t="e">
        <f>附件（表一）!#REF!*0.95</f>
        <v>#REF!</v>
      </c>
      <c r="L7" s="176" t="e">
        <f t="shared" si="5"/>
        <v>#REF!</v>
      </c>
      <c r="M7" s="191"/>
    </row>
    <row r="8" spans="1:13" s="89" customFormat="1" ht="18" customHeight="1">
      <c r="A8" s="105"/>
      <c r="B8" s="114" t="s">
        <v>14</v>
      </c>
      <c r="C8" s="115" t="s">
        <v>15</v>
      </c>
      <c r="D8" s="115"/>
      <c r="E8" s="176" t="e">
        <f t="shared" si="0"/>
        <v>#REF!</v>
      </c>
      <c r="F8" s="176" t="e">
        <f t="shared" si="1"/>
        <v>#REF!</v>
      </c>
      <c r="G8" s="176" t="e">
        <f t="shared" si="2"/>
        <v>#REF!</v>
      </c>
      <c r="H8" s="176" t="e">
        <f t="shared" si="3"/>
        <v>#REF!</v>
      </c>
      <c r="I8" s="176" t="e">
        <f t="shared" si="4"/>
        <v>#REF!</v>
      </c>
      <c r="J8" s="176" t="e">
        <f t="shared" si="6"/>
        <v>#REF!</v>
      </c>
      <c r="K8" s="176" t="e">
        <f>附件（表一）!#REF!*0.95</f>
        <v>#REF!</v>
      </c>
      <c r="L8" s="176" t="e">
        <f t="shared" si="5"/>
        <v>#REF!</v>
      </c>
      <c r="M8" s="192" t="s">
        <v>16</v>
      </c>
    </row>
    <row r="9" spans="1:13" s="89" customFormat="1" ht="18" customHeight="1">
      <c r="A9" s="105"/>
      <c r="B9" s="114"/>
      <c r="C9" s="107" t="s">
        <v>17</v>
      </c>
      <c r="D9" s="107"/>
      <c r="E9" s="176" t="e">
        <f t="shared" si="0"/>
        <v>#REF!</v>
      </c>
      <c r="F9" s="176" t="e">
        <f t="shared" si="1"/>
        <v>#REF!</v>
      </c>
      <c r="G9" s="176" t="e">
        <f t="shared" si="2"/>
        <v>#REF!</v>
      </c>
      <c r="H9" s="176" t="e">
        <f t="shared" si="3"/>
        <v>#REF!</v>
      </c>
      <c r="I9" s="176" t="e">
        <f t="shared" si="4"/>
        <v>#REF!</v>
      </c>
      <c r="J9" s="176" t="e">
        <f t="shared" si="6"/>
        <v>#REF!</v>
      </c>
      <c r="K9" s="176" t="e">
        <f>附件（表一）!#REF!*0.95</f>
        <v>#REF!</v>
      </c>
      <c r="L9" s="176" t="e">
        <f t="shared" si="5"/>
        <v>#REF!</v>
      </c>
      <c r="M9" s="193"/>
    </row>
    <row r="10" spans="1:13" s="89" customFormat="1" ht="18" customHeight="1">
      <c r="A10" s="105"/>
      <c r="B10" s="114"/>
      <c r="C10" s="119" t="s">
        <v>18</v>
      </c>
      <c r="D10" s="119"/>
      <c r="E10" s="176" t="e">
        <f t="shared" si="0"/>
        <v>#REF!</v>
      </c>
      <c r="F10" s="176" t="e">
        <f t="shared" si="1"/>
        <v>#REF!</v>
      </c>
      <c r="G10" s="176" t="e">
        <f t="shared" si="2"/>
        <v>#REF!</v>
      </c>
      <c r="H10" s="176" t="e">
        <f t="shared" si="3"/>
        <v>#REF!</v>
      </c>
      <c r="I10" s="176" t="e">
        <f t="shared" si="4"/>
        <v>#REF!</v>
      </c>
      <c r="J10" s="176" t="e">
        <f t="shared" si="6"/>
        <v>#REF!</v>
      </c>
      <c r="K10" s="176" t="e">
        <f>附件（表一）!#REF!*0.95</f>
        <v>#REF!</v>
      </c>
      <c r="L10" s="176" t="e">
        <f t="shared" si="5"/>
        <v>#REF!</v>
      </c>
      <c r="M10" s="193"/>
    </row>
    <row r="11" spans="1:13" s="89" customFormat="1" ht="18" customHeight="1">
      <c r="A11" s="105"/>
      <c r="B11" s="106"/>
      <c r="C11" s="107" t="s">
        <v>19</v>
      </c>
      <c r="D11" s="107"/>
      <c r="E11" s="176" t="e">
        <f t="shared" si="0"/>
        <v>#REF!</v>
      </c>
      <c r="F11" s="176" t="e">
        <f t="shared" si="1"/>
        <v>#REF!</v>
      </c>
      <c r="G11" s="176" t="e">
        <f t="shared" si="2"/>
        <v>#REF!</v>
      </c>
      <c r="H11" s="176" t="e">
        <f t="shared" si="3"/>
        <v>#REF!</v>
      </c>
      <c r="I11" s="176" t="e">
        <f t="shared" si="4"/>
        <v>#REF!</v>
      </c>
      <c r="J11" s="176" t="e">
        <f t="shared" si="6"/>
        <v>#REF!</v>
      </c>
      <c r="K11" s="176" t="e">
        <f>附件（表一）!#REF!*0.95</f>
        <v>#REF!</v>
      </c>
      <c r="L11" s="176" t="e">
        <f t="shared" si="5"/>
        <v>#REF!</v>
      </c>
      <c r="M11" s="194" t="s">
        <v>20</v>
      </c>
    </row>
    <row r="12" spans="1:13" s="89" customFormat="1" ht="18" customHeight="1">
      <c r="A12" s="105"/>
      <c r="B12" s="177" t="s">
        <v>21</v>
      </c>
      <c r="C12" s="115" t="s">
        <v>22</v>
      </c>
      <c r="D12" s="115" t="s">
        <v>23</v>
      </c>
      <c r="E12" s="176" t="e">
        <f t="shared" si="0"/>
        <v>#REF!</v>
      </c>
      <c r="F12" s="176" t="e">
        <f t="shared" si="1"/>
        <v>#REF!</v>
      </c>
      <c r="G12" s="176" t="e">
        <f t="shared" si="2"/>
        <v>#REF!</v>
      </c>
      <c r="H12" s="176" t="e">
        <f t="shared" si="3"/>
        <v>#REF!</v>
      </c>
      <c r="I12" s="176" t="e">
        <f t="shared" si="4"/>
        <v>#REF!</v>
      </c>
      <c r="J12" s="176" t="e">
        <f t="shared" si="6"/>
        <v>#REF!</v>
      </c>
      <c r="K12" s="176" t="e">
        <f>附件（表一）!#REF!*0.95</f>
        <v>#REF!</v>
      </c>
      <c r="L12" s="176" t="e">
        <f t="shared" si="5"/>
        <v>#REF!</v>
      </c>
      <c r="M12" s="195" t="s">
        <v>24</v>
      </c>
    </row>
    <row r="13" spans="1:13" s="89" customFormat="1" ht="18" customHeight="1">
      <c r="A13" s="105"/>
      <c r="B13" s="177"/>
      <c r="C13" s="107"/>
      <c r="D13" s="107" t="s">
        <v>25</v>
      </c>
      <c r="E13" s="176" t="e">
        <f t="shared" si="0"/>
        <v>#REF!</v>
      </c>
      <c r="F13" s="176" t="e">
        <f t="shared" si="1"/>
        <v>#REF!</v>
      </c>
      <c r="G13" s="176" t="e">
        <f t="shared" si="2"/>
        <v>#REF!</v>
      </c>
      <c r="H13" s="176" t="e">
        <f t="shared" si="3"/>
        <v>#REF!</v>
      </c>
      <c r="I13" s="176" t="e">
        <f t="shared" si="4"/>
        <v>#REF!</v>
      </c>
      <c r="J13" s="176" t="e">
        <f t="shared" si="6"/>
        <v>#REF!</v>
      </c>
      <c r="K13" s="176" t="e">
        <f>附件（表一）!#REF!*0.95</f>
        <v>#REF!</v>
      </c>
      <c r="L13" s="176" t="e">
        <f t="shared" si="5"/>
        <v>#REF!</v>
      </c>
      <c r="M13" s="196"/>
    </row>
    <row r="14" spans="1:13" s="89" customFormat="1" ht="18" customHeight="1">
      <c r="A14" s="105"/>
      <c r="B14" s="177"/>
      <c r="C14" s="107" t="s">
        <v>26</v>
      </c>
      <c r="D14" s="107"/>
      <c r="E14" s="176" t="e">
        <f t="shared" si="0"/>
        <v>#REF!</v>
      </c>
      <c r="F14" s="176" t="e">
        <f t="shared" si="1"/>
        <v>#REF!</v>
      </c>
      <c r="G14" s="176" t="e">
        <f t="shared" si="2"/>
        <v>#REF!</v>
      </c>
      <c r="H14" s="176" t="e">
        <f t="shared" si="3"/>
        <v>#REF!</v>
      </c>
      <c r="I14" s="176" t="e">
        <f t="shared" si="4"/>
        <v>#REF!</v>
      </c>
      <c r="J14" s="176" t="e">
        <f t="shared" si="6"/>
        <v>#REF!</v>
      </c>
      <c r="K14" s="176" t="e">
        <f>附件（表一）!#REF!*0.95</f>
        <v>#REF!</v>
      </c>
      <c r="L14" s="176" t="e">
        <f t="shared" si="5"/>
        <v>#REF!</v>
      </c>
      <c r="M14" s="196"/>
    </row>
    <row r="15" spans="1:13" s="89" customFormat="1" ht="18" customHeight="1">
      <c r="A15" s="105"/>
      <c r="B15" s="177"/>
      <c r="C15" s="107" t="s">
        <v>27</v>
      </c>
      <c r="D15" s="107"/>
      <c r="E15" s="176" t="e">
        <f t="shared" si="0"/>
        <v>#REF!</v>
      </c>
      <c r="F15" s="176" t="e">
        <f t="shared" si="1"/>
        <v>#REF!</v>
      </c>
      <c r="G15" s="176" t="e">
        <f t="shared" si="2"/>
        <v>#REF!</v>
      </c>
      <c r="H15" s="176" t="e">
        <f t="shared" si="3"/>
        <v>#REF!</v>
      </c>
      <c r="I15" s="176" t="e">
        <f t="shared" si="4"/>
        <v>#REF!</v>
      </c>
      <c r="J15" s="176" t="e">
        <f t="shared" si="6"/>
        <v>#REF!</v>
      </c>
      <c r="K15" s="176" t="e">
        <f>附件（表一）!#REF!*0.95</f>
        <v>#REF!</v>
      </c>
      <c r="L15" s="176" t="e">
        <f t="shared" si="5"/>
        <v>#REF!</v>
      </c>
      <c r="M15" s="196"/>
    </row>
    <row r="16" spans="1:13" s="89" customFormat="1" ht="18" customHeight="1">
      <c r="A16" s="105"/>
      <c r="B16" s="177"/>
      <c r="C16" s="107" t="s">
        <v>28</v>
      </c>
      <c r="D16" s="107" t="s">
        <v>29</v>
      </c>
      <c r="E16" s="176" t="e">
        <f t="shared" si="0"/>
        <v>#REF!</v>
      </c>
      <c r="F16" s="176" t="e">
        <f t="shared" si="1"/>
        <v>#REF!</v>
      </c>
      <c r="G16" s="176" t="e">
        <f t="shared" si="2"/>
        <v>#REF!</v>
      </c>
      <c r="H16" s="176" t="e">
        <f t="shared" si="3"/>
        <v>#REF!</v>
      </c>
      <c r="I16" s="176" t="e">
        <f t="shared" si="4"/>
        <v>#REF!</v>
      </c>
      <c r="J16" s="176" t="e">
        <f t="shared" si="6"/>
        <v>#REF!</v>
      </c>
      <c r="K16" s="176" t="e">
        <f>附件（表一）!#REF!*0.95</f>
        <v>#REF!</v>
      </c>
      <c r="L16" s="176" t="e">
        <f t="shared" si="5"/>
        <v>#REF!</v>
      </c>
      <c r="M16" s="196"/>
    </row>
    <row r="17" spans="1:13" s="89" customFormat="1" ht="18" customHeight="1">
      <c r="A17" s="105"/>
      <c r="B17" s="177"/>
      <c r="C17" s="107"/>
      <c r="D17" s="107" t="s">
        <v>30</v>
      </c>
      <c r="E17" s="178" t="e">
        <f t="shared" si="0"/>
        <v>#REF!</v>
      </c>
      <c r="F17" s="178" t="e">
        <f t="shared" si="1"/>
        <v>#REF!</v>
      </c>
      <c r="G17" s="178" t="e">
        <f t="shared" si="2"/>
        <v>#REF!</v>
      </c>
      <c r="H17" s="178" t="e">
        <f t="shared" si="3"/>
        <v>#REF!</v>
      </c>
      <c r="I17" s="178" t="e">
        <f t="shared" si="4"/>
        <v>#REF!</v>
      </c>
      <c r="J17" s="178" t="e">
        <f t="shared" si="6"/>
        <v>#REF!</v>
      </c>
      <c r="K17" s="178" t="e">
        <f>附件（表一）!#REF!*0.95</f>
        <v>#REF!</v>
      </c>
      <c r="L17" s="178" t="e">
        <f t="shared" si="5"/>
        <v>#REF!</v>
      </c>
      <c r="M17" s="196"/>
    </row>
    <row r="18" spans="1:13" s="89" customFormat="1" ht="18" customHeight="1">
      <c r="A18" s="105"/>
      <c r="B18" s="177"/>
      <c r="C18" s="107"/>
      <c r="D18" s="107" t="s">
        <v>31</v>
      </c>
      <c r="E18" s="178" t="e">
        <f t="shared" si="0"/>
        <v>#REF!</v>
      </c>
      <c r="F18" s="178" t="e">
        <f t="shared" si="1"/>
        <v>#REF!</v>
      </c>
      <c r="G18" s="178" t="e">
        <f t="shared" si="2"/>
        <v>#REF!</v>
      </c>
      <c r="H18" s="178" t="e">
        <f t="shared" si="3"/>
        <v>#REF!</v>
      </c>
      <c r="I18" s="178" t="e">
        <f t="shared" si="4"/>
        <v>#REF!</v>
      </c>
      <c r="J18" s="178" t="e">
        <f t="shared" si="6"/>
        <v>#REF!</v>
      </c>
      <c r="K18" s="178" t="e">
        <f>附件（表一）!#REF!*0.95</f>
        <v>#REF!</v>
      </c>
      <c r="L18" s="178" t="e">
        <f t="shared" si="5"/>
        <v>#REF!</v>
      </c>
      <c r="M18" s="196"/>
    </row>
    <row r="19" spans="1:13" s="89" customFormat="1" ht="18" customHeight="1">
      <c r="A19" s="105"/>
      <c r="B19" s="177"/>
      <c r="C19" s="107"/>
      <c r="D19" s="107" t="s">
        <v>32</v>
      </c>
      <c r="E19" s="179" t="e">
        <f t="shared" si="0"/>
        <v>#REF!</v>
      </c>
      <c r="F19" s="179" t="e">
        <f t="shared" si="1"/>
        <v>#REF!</v>
      </c>
      <c r="G19" s="179" t="e">
        <f t="shared" si="2"/>
        <v>#REF!</v>
      </c>
      <c r="H19" s="179" t="e">
        <f t="shared" si="3"/>
        <v>#REF!</v>
      </c>
      <c r="I19" s="179" t="e">
        <f t="shared" si="4"/>
        <v>#REF!</v>
      </c>
      <c r="J19" s="179" t="e">
        <f t="shared" si="6"/>
        <v>#REF!</v>
      </c>
      <c r="K19" s="179" t="e">
        <f>附件（表一）!#REF!*0.95</f>
        <v>#REF!</v>
      </c>
      <c r="L19" s="179" t="e">
        <f t="shared" si="5"/>
        <v>#REF!</v>
      </c>
      <c r="M19" s="196"/>
    </row>
    <row r="20" spans="1:13" s="89" customFormat="1" ht="18" customHeight="1">
      <c r="A20" s="105"/>
      <c r="B20" s="177"/>
      <c r="C20" s="107"/>
      <c r="D20" s="180" t="s">
        <v>33</v>
      </c>
      <c r="E20" s="178" t="e">
        <f aca="true" t="shared" si="7" ref="E19:E38">K20*0.888</f>
        <v>#REF!</v>
      </c>
      <c r="F20" s="178" t="e">
        <f aca="true" t="shared" si="8" ref="F19:F38">K20*0.895</f>
        <v>#REF!</v>
      </c>
      <c r="G20" s="178" t="e">
        <f aca="true" t="shared" si="9" ref="G19:G38">K20*0.942</f>
        <v>#REF!</v>
      </c>
      <c r="H20" s="178" t="e">
        <f aca="true" t="shared" si="10" ref="H19:H38">K20*0.977</f>
        <v>#REF!</v>
      </c>
      <c r="I20" s="178" t="e">
        <f aca="true" t="shared" si="11" ref="I19:I38">K20*0.96</f>
        <v>#REF!</v>
      </c>
      <c r="J20" s="178" t="e">
        <f aca="true" t="shared" si="12" ref="J19:J22">K20*0.993</f>
        <v>#REF!</v>
      </c>
      <c r="K20" s="178" t="e">
        <f>附件（表一）!#REF!*0.95</f>
        <v>#REF!</v>
      </c>
      <c r="L20" s="178" t="e">
        <f aca="true" t="shared" si="13" ref="L19:L38">K20*0.981</f>
        <v>#REF!</v>
      </c>
      <c r="M20" s="196"/>
    </row>
    <row r="21" spans="1:13" s="89" customFormat="1" ht="18" customHeight="1">
      <c r="A21" s="105"/>
      <c r="B21" s="177"/>
      <c r="C21" s="107"/>
      <c r="D21" s="180" t="s">
        <v>34</v>
      </c>
      <c r="E21" s="176" t="e">
        <f t="shared" si="7"/>
        <v>#REF!</v>
      </c>
      <c r="F21" s="176" t="e">
        <f t="shared" si="8"/>
        <v>#REF!</v>
      </c>
      <c r="G21" s="176" t="e">
        <f t="shared" si="9"/>
        <v>#REF!</v>
      </c>
      <c r="H21" s="176" t="e">
        <f t="shared" si="10"/>
        <v>#REF!</v>
      </c>
      <c r="I21" s="176" t="e">
        <f t="shared" si="11"/>
        <v>#REF!</v>
      </c>
      <c r="J21" s="176" t="e">
        <f t="shared" si="12"/>
        <v>#REF!</v>
      </c>
      <c r="K21" s="176" t="e">
        <f>附件（表一）!#REF!*0.95</f>
        <v>#REF!</v>
      </c>
      <c r="L21" s="176" t="e">
        <f t="shared" si="13"/>
        <v>#REF!</v>
      </c>
      <c r="M21" s="196"/>
    </row>
    <row r="22" spans="1:13" s="89" customFormat="1" ht="18" customHeight="1">
      <c r="A22" s="105"/>
      <c r="B22" s="177"/>
      <c r="C22" s="107" t="s">
        <v>35</v>
      </c>
      <c r="D22" s="107" t="s">
        <v>29</v>
      </c>
      <c r="E22" s="176" t="e">
        <f t="shared" si="7"/>
        <v>#REF!</v>
      </c>
      <c r="F22" s="176" t="e">
        <f t="shared" si="8"/>
        <v>#REF!</v>
      </c>
      <c r="G22" s="176" t="e">
        <f t="shared" si="9"/>
        <v>#REF!</v>
      </c>
      <c r="H22" s="176" t="e">
        <f t="shared" si="10"/>
        <v>#REF!</v>
      </c>
      <c r="I22" s="176" t="e">
        <f t="shared" si="11"/>
        <v>#REF!</v>
      </c>
      <c r="J22" s="176" t="e">
        <f t="shared" si="12"/>
        <v>#REF!</v>
      </c>
      <c r="K22" s="176" t="e">
        <f>附件（表一）!#REF!*0.95</f>
        <v>#REF!</v>
      </c>
      <c r="L22" s="176" t="e">
        <f t="shared" si="13"/>
        <v>#REF!</v>
      </c>
      <c r="M22" s="197" t="s">
        <v>36</v>
      </c>
    </row>
    <row r="23" spans="1:13" s="89" customFormat="1" ht="18" customHeight="1">
      <c r="A23" s="105"/>
      <c r="B23" s="177"/>
      <c r="C23" s="107"/>
      <c r="D23" s="107" t="s">
        <v>37</v>
      </c>
      <c r="E23" s="178" t="e">
        <f t="shared" si="7"/>
        <v>#REF!</v>
      </c>
      <c r="F23" s="178" t="e">
        <f t="shared" si="8"/>
        <v>#REF!</v>
      </c>
      <c r="G23" s="178" t="e">
        <f t="shared" si="9"/>
        <v>#REF!</v>
      </c>
      <c r="H23" s="178" t="e">
        <f t="shared" si="10"/>
        <v>#REF!</v>
      </c>
      <c r="I23" s="178" t="e">
        <f t="shared" si="11"/>
        <v>#REF!</v>
      </c>
      <c r="J23" s="178" t="e">
        <f aca="true" t="shared" si="14" ref="J23:J27">K23*0.993</f>
        <v>#REF!</v>
      </c>
      <c r="K23" s="178" t="e">
        <f>附件（表一）!#REF!*0.95</f>
        <v>#REF!</v>
      </c>
      <c r="L23" s="178" t="e">
        <f t="shared" si="13"/>
        <v>#REF!</v>
      </c>
      <c r="M23" s="133"/>
    </row>
    <row r="24" spans="1:13" s="89" customFormat="1" ht="18" customHeight="1">
      <c r="A24" s="105"/>
      <c r="B24" s="177"/>
      <c r="C24" s="107"/>
      <c r="D24" s="107" t="s">
        <v>38</v>
      </c>
      <c r="E24" s="178" t="e">
        <f t="shared" si="7"/>
        <v>#REF!</v>
      </c>
      <c r="F24" s="178" t="e">
        <f t="shared" si="8"/>
        <v>#REF!</v>
      </c>
      <c r="G24" s="178" t="e">
        <f t="shared" si="9"/>
        <v>#REF!</v>
      </c>
      <c r="H24" s="178" t="e">
        <f t="shared" si="10"/>
        <v>#REF!</v>
      </c>
      <c r="I24" s="178" t="e">
        <f t="shared" si="11"/>
        <v>#REF!</v>
      </c>
      <c r="J24" s="178" t="e">
        <f t="shared" si="14"/>
        <v>#REF!</v>
      </c>
      <c r="K24" s="178" t="e">
        <f>附件（表一）!#REF!*0.95</f>
        <v>#REF!</v>
      </c>
      <c r="L24" s="178" t="e">
        <f t="shared" si="13"/>
        <v>#REF!</v>
      </c>
      <c r="M24" s="133"/>
    </row>
    <row r="25" spans="1:13" s="89" customFormat="1" ht="18" customHeight="1">
      <c r="A25" s="105"/>
      <c r="B25" s="177"/>
      <c r="C25" s="107"/>
      <c r="D25" s="181" t="s">
        <v>39</v>
      </c>
      <c r="E25" s="178" t="e">
        <f t="shared" si="7"/>
        <v>#REF!</v>
      </c>
      <c r="F25" s="178" t="e">
        <f t="shared" si="8"/>
        <v>#REF!</v>
      </c>
      <c r="G25" s="178" t="e">
        <f t="shared" si="9"/>
        <v>#REF!</v>
      </c>
      <c r="H25" s="178" t="e">
        <f t="shared" si="10"/>
        <v>#REF!</v>
      </c>
      <c r="I25" s="178" t="e">
        <f t="shared" si="11"/>
        <v>#REF!</v>
      </c>
      <c r="J25" s="178" t="e">
        <f t="shared" si="14"/>
        <v>#REF!</v>
      </c>
      <c r="K25" s="178" t="e">
        <f>附件（表一）!#REF!*0.95</f>
        <v>#REF!</v>
      </c>
      <c r="L25" s="178" t="e">
        <f t="shared" si="13"/>
        <v>#REF!</v>
      </c>
      <c r="M25" s="133"/>
    </row>
    <row r="26" spans="1:13" s="89" customFormat="1" ht="18" customHeight="1">
      <c r="A26" s="105"/>
      <c r="B26" s="177"/>
      <c r="C26" s="107"/>
      <c r="D26" s="180" t="s">
        <v>34</v>
      </c>
      <c r="E26" s="176" t="e">
        <f t="shared" si="7"/>
        <v>#REF!</v>
      </c>
      <c r="F26" s="176" t="e">
        <f t="shared" si="8"/>
        <v>#REF!</v>
      </c>
      <c r="G26" s="176" t="e">
        <f t="shared" si="9"/>
        <v>#REF!</v>
      </c>
      <c r="H26" s="176" t="e">
        <f t="shared" si="10"/>
        <v>#REF!</v>
      </c>
      <c r="I26" s="176" t="e">
        <f t="shared" si="11"/>
        <v>#REF!</v>
      </c>
      <c r="J26" s="176" t="e">
        <f t="shared" si="14"/>
        <v>#REF!</v>
      </c>
      <c r="K26" s="176" t="e">
        <f>附件（表一）!#REF!*0.95</f>
        <v>#REF!</v>
      </c>
      <c r="L26" s="176" t="e">
        <f t="shared" si="13"/>
        <v>#REF!</v>
      </c>
      <c r="M26" s="133"/>
    </row>
    <row r="27" spans="1:13" s="89" customFormat="1" ht="63.75" customHeight="1">
      <c r="A27" s="105"/>
      <c r="B27" s="114" t="s">
        <v>40</v>
      </c>
      <c r="C27" s="182" t="s">
        <v>41</v>
      </c>
      <c r="D27" s="183"/>
      <c r="E27" s="176">
        <f t="shared" si="7"/>
        <v>710.4</v>
      </c>
      <c r="F27" s="176">
        <f t="shared" si="8"/>
        <v>716</v>
      </c>
      <c r="G27" s="176">
        <f t="shared" si="9"/>
        <v>753.5999999999999</v>
      </c>
      <c r="H27" s="176">
        <f t="shared" si="10"/>
        <v>781.6</v>
      </c>
      <c r="I27" s="176">
        <f t="shared" si="11"/>
        <v>768</v>
      </c>
      <c r="J27" s="176">
        <f t="shared" si="14"/>
        <v>794.4</v>
      </c>
      <c r="K27" s="198">
        <v>800</v>
      </c>
      <c r="L27" s="176">
        <f t="shared" si="13"/>
        <v>784.8</v>
      </c>
      <c r="M27" s="199" t="s">
        <v>42</v>
      </c>
    </row>
    <row r="28" spans="1:13" s="89" customFormat="1" ht="18" customHeight="1">
      <c r="A28" s="105"/>
      <c r="B28" s="114"/>
      <c r="C28" s="184" t="s">
        <v>43</v>
      </c>
      <c r="D28" s="185" t="s">
        <v>44</v>
      </c>
      <c r="E28" s="176" t="e">
        <f t="shared" si="7"/>
        <v>#REF!</v>
      </c>
      <c r="F28" s="176" t="e">
        <f t="shared" si="8"/>
        <v>#REF!</v>
      </c>
      <c r="G28" s="176" t="e">
        <f t="shared" si="9"/>
        <v>#REF!</v>
      </c>
      <c r="H28" s="176" t="e">
        <f t="shared" si="10"/>
        <v>#REF!</v>
      </c>
      <c r="I28" s="176" t="e">
        <f t="shared" si="11"/>
        <v>#REF!</v>
      </c>
      <c r="J28" s="176" t="e">
        <f aca="true" t="shared" si="15" ref="J28:J38">K28*0.993</f>
        <v>#REF!</v>
      </c>
      <c r="K28" s="176" t="e">
        <f>附件（表一）!#REF!*0.95</f>
        <v>#REF!</v>
      </c>
      <c r="L28" s="176" t="e">
        <f t="shared" si="13"/>
        <v>#REF!</v>
      </c>
      <c r="M28" s="141" t="s">
        <v>45</v>
      </c>
    </row>
    <row r="29" spans="1:13" s="89" customFormat="1" ht="18" customHeight="1">
      <c r="A29" s="105"/>
      <c r="B29" s="142"/>
      <c r="C29" s="143"/>
      <c r="D29" s="119" t="s">
        <v>46</v>
      </c>
      <c r="E29" s="176" t="e">
        <f t="shared" si="7"/>
        <v>#REF!</v>
      </c>
      <c r="F29" s="176" t="e">
        <f t="shared" si="8"/>
        <v>#REF!</v>
      </c>
      <c r="G29" s="176" t="e">
        <f t="shared" si="9"/>
        <v>#REF!</v>
      </c>
      <c r="H29" s="176" t="e">
        <f t="shared" si="10"/>
        <v>#REF!</v>
      </c>
      <c r="I29" s="176" t="e">
        <f t="shared" si="11"/>
        <v>#REF!</v>
      </c>
      <c r="J29" s="176" t="e">
        <f t="shared" si="15"/>
        <v>#REF!</v>
      </c>
      <c r="K29" s="176" t="e">
        <f>附件（表一）!#REF!*0.95</f>
        <v>#REF!</v>
      </c>
      <c r="L29" s="176" t="e">
        <f t="shared" si="13"/>
        <v>#REF!</v>
      </c>
      <c r="M29" s="144"/>
    </row>
    <row r="30" spans="1:13" s="89" customFormat="1" ht="21.75" customHeight="1">
      <c r="A30" s="153"/>
      <c r="B30" s="173" t="s">
        <v>47</v>
      </c>
      <c r="C30" s="173"/>
      <c r="D30" s="173"/>
      <c r="E30" s="176" t="e">
        <f t="shared" si="7"/>
        <v>#REF!</v>
      </c>
      <c r="F30" s="176" t="e">
        <f t="shared" si="8"/>
        <v>#REF!</v>
      </c>
      <c r="G30" s="176" t="e">
        <f t="shared" si="9"/>
        <v>#REF!</v>
      </c>
      <c r="H30" s="176" t="e">
        <f t="shared" si="10"/>
        <v>#REF!</v>
      </c>
      <c r="I30" s="176" t="e">
        <f t="shared" si="11"/>
        <v>#REF!</v>
      </c>
      <c r="J30" s="176" t="e">
        <f t="shared" si="15"/>
        <v>#REF!</v>
      </c>
      <c r="K30" s="176" t="e">
        <f>附件（表一）!#REF!*0.95</f>
        <v>#REF!</v>
      </c>
      <c r="L30" s="176" t="e">
        <f t="shared" si="13"/>
        <v>#REF!</v>
      </c>
      <c r="M30" s="200" t="s">
        <v>48</v>
      </c>
    </row>
    <row r="31" spans="1:13" s="89" customFormat="1" ht="18.75" customHeight="1">
      <c r="A31" s="105" t="s">
        <v>49</v>
      </c>
      <c r="B31" s="156" t="s">
        <v>50</v>
      </c>
      <c r="C31" s="157" t="s">
        <v>51</v>
      </c>
      <c r="D31" s="161" t="s">
        <v>52</v>
      </c>
      <c r="E31" s="176" t="e">
        <f t="shared" si="7"/>
        <v>#REF!</v>
      </c>
      <c r="F31" s="176" t="e">
        <f t="shared" si="8"/>
        <v>#REF!</v>
      </c>
      <c r="G31" s="176" t="e">
        <f t="shared" si="9"/>
        <v>#REF!</v>
      </c>
      <c r="H31" s="176" t="e">
        <f t="shared" si="10"/>
        <v>#REF!</v>
      </c>
      <c r="I31" s="176" t="e">
        <f t="shared" si="11"/>
        <v>#REF!</v>
      </c>
      <c r="J31" s="176" t="e">
        <f t="shared" si="15"/>
        <v>#REF!</v>
      </c>
      <c r="K31" s="176" t="e">
        <f>附件（表一）!#REF!*0.95</f>
        <v>#REF!</v>
      </c>
      <c r="L31" s="176" t="e">
        <f t="shared" si="13"/>
        <v>#REF!</v>
      </c>
      <c r="M31" s="159" t="s">
        <v>53</v>
      </c>
    </row>
    <row r="32" spans="1:13" s="89" customFormat="1" ht="18.75" customHeight="1">
      <c r="A32" s="105"/>
      <c r="B32" s="160"/>
      <c r="C32" s="161"/>
      <c r="D32" s="161" t="s">
        <v>54</v>
      </c>
      <c r="E32" s="176" t="e">
        <f t="shared" si="7"/>
        <v>#REF!</v>
      </c>
      <c r="F32" s="176" t="e">
        <f t="shared" si="8"/>
        <v>#REF!</v>
      </c>
      <c r="G32" s="176" t="e">
        <f t="shared" si="9"/>
        <v>#REF!</v>
      </c>
      <c r="H32" s="176" t="e">
        <f t="shared" si="10"/>
        <v>#REF!</v>
      </c>
      <c r="I32" s="176" t="e">
        <f t="shared" si="11"/>
        <v>#REF!</v>
      </c>
      <c r="J32" s="176" t="e">
        <f t="shared" si="15"/>
        <v>#REF!</v>
      </c>
      <c r="K32" s="176" t="e">
        <f>附件（表一）!#REF!*0.95</f>
        <v>#REF!</v>
      </c>
      <c r="L32" s="176" t="e">
        <f t="shared" si="13"/>
        <v>#REF!</v>
      </c>
      <c r="M32" s="163"/>
    </row>
    <row r="33" spans="1:13" s="89" customFormat="1" ht="18.75" customHeight="1">
      <c r="A33" s="105"/>
      <c r="B33" s="106"/>
      <c r="C33" s="164" t="s">
        <v>55</v>
      </c>
      <c r="D33" s="164"/>
      <c r="E33" s="176" t="e">
        <f t="shared" si="7"/>
        <v>#REF!</v>
      </c>
      <c r="F33" s="176" t="e">
        <f t="shared" si="8"/>
        <v>#REF!</v>
      </c>
      <c r="G33" s="176" t="e">
        <f t="shared" si="9"/>
        <v>#REF!</v>
      </c>
      <c r="H33" s="176" t="e">
        <f t="shared" si="10"/>
        <v>#REF!</v>
      </c>
      <c r="I33" s="176" t="e">
        <f t="shared" si="11"/>
        <v>#REF!</v>
      </c>
      <c r="J33" s="176" t="e">
        <f t="shared" si="15"/>
        <v>#REF!</v>
      </c>
      <c r="K33" s="176" t="e">
        <f>附件（表一）!#REF!*0.95</f>
        <v>#REF!</v>
      </c>
      <c r="L33" s="176" t="e">
        <f t="shared" si="13"/>
        <v>#REF!</v>
      </c>
      <c r="M33" s="163"/>
    </row>
    <row r="34" spans="1:13" s="89" customFormat="1" ht="18.75" customHeight="1">
      <c r="A34" s="105"/>
      <c r="B34" s="106"/>
      <c r="C34" s="180" t="s">
        <v>56</v>
      </c>
      <c r="D34" s="180"/>
      <c r="E34" s="176" t="e">
        <f t="shared" si="7"/>
        <v>#REF!</v>
      </c>
      <c r="F34" s="176" t="e">
        <f t="shared" si="8"/>
        <v>#REF!</v>
      </c>
      <c r="G34" s="176" t="e">
        <f t="shared" si="9"/>
        <v>#REF!</v>
      </c>
      <c r="H34" s="176" t="e">
        <f t="shared" si="10"/>
        <v>#REF!</v>
      </c>
      <c r="I34" s="176" t="e">
        <f t="shared" si="11"/>
        <v>#REF!</v>
      </c>
      <c r="J34" s="176" t="e">
        <f t="shared" si="15"/>
        <v>#REF!</v>
      </c>
      <c r="K34" s="176" t="e">
        <f>附件（表一）!#REF!*0.95</f>
        <v>#REF!</v>
      </c>
      <c r="L34" s="176" t="e">
        <f t="shared" si="13"/>
        <v>#REF!</v>
      </c>
      <c r="M34" s="168"/>
    </row>
    <row r="35" spans="1:13" s="89" customFormat="1" ht="27" customHeight="1">
      <c r="A35" s="105"/>
      <c r="B35" s="106"/>
      <c r="C35" s="186" t="s">
        <v>57</v>
      </c>
      <c r="D35" s="187"/>
      <c r="E35" s="176">
        <f t="shared" si="7"/>
        <v>79.92</v>
      </c>
      <c r="F35" s="176">
        <f t="shared" si="8"/>
        <v>80.55</v>
      </c>
      <c r="G35" s="176">
        <f t="shared" si="9"/>
        <v>84.78</v>
      </c>
      <c r="H35" s="176">
        <f t="shared" si="10"/>
        <v>87.92999999999999</v>
      </c>
      <c r="I35" s="176">
        <f t="shared" si="11"/>
        <v>86.39999999999999</v>
      </c>
      <c r="J35" s="176">
        <f t="shared" si="15"/>
        <v>89.37</v>
      </c>
      <c r="K35" s="201">
        <v>90</v>
      </c>
      <c r="L35" s="176">
        <f t="shared" si="13"/>
        <v>88.28999999999999</v>
      </c>
      <c r="M35" s="169" t="s">
        <v>58</v>
      </c>
    </row>
    <row r="36" spans="1:13" s="89" customFormat="1" ht="19.5" customHeight="1">
      <c r="A36" s="105"/>
      <c r="B36" s="170" t="s">
        <v>59</v>
      </c>
      <c r="C36" s="188" t="s">
        <v>60</v>
      </c>
      <c r="D36" s="107" t="s">
        <v>61</v>
      </c>
      <c r="E36" s="176" t="e">
        <f t="shared" si="7"/>
        <v>#REF!</v>
      </c>
      <c r="F36" s="176" t="e">
        <f t="shared" si="8"/>
        <v>#REF!</v>
      </c>
      <c r="G36" s="176" t="e">
        <f t="shared" si="9"/>
        <v>#REF!</v>
      </c>
      <c r="H36" s="176" t="e">
        <f t="shared" si="10"/>
        <v>#REF!</v>
      </c>
      <c r="I36" s="176" t="e">
        <f t="shared" si="11"/>
        <v>#REF!</v>
      </c>
      <c r="J36" s="176" t="e">
        <f t="shared" si="15"/>
        <v>#REF!</v>
      </c>
      <c r="K36" s="176" t="e">
        <f>附件（表一）!#REF!*0.95</f>
        <v>#REF!</v>
      </c>
      <c r="L36" s="176" t="e">
        <f t="shared" si="13"/>
        <v>#REF!</v>
      </c>
      <c r="M36" s="172" t="s">
        <v>62</v>
      </c>
    </row>
    <row r="37" spans="1:13" s="89" customFormat="1" ht="19.5" customHeight="1">
      <c r="A37" s="105"/>
      <c r="B37" s="170"/>
      <c r="C37" s="107"/>
      <c r="D37" s="107" t="s">
        <v>63</v>
      </c>
      <c r="E37" s="176" t="e">
        <f t="shared" si="7"/>
        <v>#REF!</v>
      </c>
      <c r="F37" s="176" t="e">
        <f t="shared" si="8"/>
        <v>#REF!</v>
      </c>
      <c r="G37" s="176" t="e">
        <f t="shared" si="9"/>
        <v>#REF!</v>
      </c>
      <c r="H37" s="176" t="e">
        <f t="shared" si="10"/>
        <v>#REF!</v>
      </c>
      <c r="I37" s="176" t="e">
        <f t="shared" si="11"/>
        <v>#REF!</v>
      </c>
      <c r="J37" s="176" t="e">
        <f t="shared" si="15"/>
        <v>#REF!</v>
      </c>
      <c r="K37" s="176" t="e">
        <f>附件（表一）!#REF!*0.95</f>
        <v>#REF!</v>
      </c>
      <c r="L37" s="176" t="e">
        <f t="shared" si="13"/>
        <v>#REF!</v>
      </c>
      <c r="M37" s="172"/>
    </row>
    <row r="38" spans="1:13" s="89" customFormat="1" ht="19.5" customHeight="1">
      <c r="A38" s="105"/>
      <c r="B38" s="170"/>
      <c r="C38" s="173" t="s">
        <v>64</v>
      </c>
      <c r="D38" s="173"/>
      <c r="E38" s="176" t="e">
        <f t="shared" si="7"/>
        <v>#REF!</v>
      </c>
      <c r="F38" s="176" t="e">
        <f t="shared" si="8"/>
        <v>#REF!</v>
      </c>
      <c r="G38" s="176" t="e">
        <f t="shared" si="9"/>
        <v>#REF!</v>
      </c>
      <c r="H38" s="176" t="e">
        <f t="shared" si="10"/>
        <v>#REF!</v>
      </c>
      <c r="I38" s="176" t="e">
        <f t="shared" si="11"/>
        <v>#REF!</v>
      </c>
      <c r="J38" s="176" t="e">
        <f t="shared" si="15"/>
        <v>#REF!</v>
      </c>
      <c r="K38" s="176" t="e">
        <f>附件（表一）!#REF!*0.95</f>
        <v>#REF!</v>
      </c>
      <c r="L38" s="176" t="e">
        <f t="shared" si="13"/>
        <v>#REF!</v>
      </c>
      <c r="M38" s="202" t="s">
        <v>65</v>
      </c>
    </row>
    <row r="41" spans="5:11" ht="20.25">
      <c r="E41" s="189"/>
      <c r="F41" s="189"/>
      <c r="G41" s="189"/>
      <c r="H41" s="189"/>
      <c r="I41" s="189"/>
      <c r="J41" s="189"/>
      <c r="K41" s="189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3"/>
  <sheetViews>
    <sheetView tabSelected="1" zoomScaleSheetLayoutView="100" workbookViewId="0" topLeftCell="A1">
      <pane xSplit="4" ySplit="4" topLeftCell="E5" activePane="bottomRight" state="frozen"/>
      <selection pane="bottomRight" activeCell="E37" sqref="E37"/>
    </sheetView>
  </sheetViews>
  <sheetFormatPr defaultColWidth="9.00390625" defaultRowHeight="14.25"/>
  <cols>
    <col min="1" max="1" width="7.375" style="90" customWidth="1"/>
    <col min="2" max="2" width="7.00390625" style="91" customWidth="1"/>
    <col min="3" max="3" width="6.25390625" style="91" customWidth="1"/>
    <col min="4" max="4" width="27.625" style="91" customWidth="1"/>
    <col min="5" max="5" width="12.00390625" style="90" customWidth="1"/>
    <col min="6" max="6" width="50.625" style="90" customWidth="1"/>
    <col min="7" max="7" width="9.00390625" style="92" customWidth="1"/>
    <col min="8" max="199" width="9.00390625" style="90" customWidth="1"/>
  </cols>
  <sheetData>
    <row r="1" spans="1:2" ht="30" customHeight="1">
      <c r="A1" s="93" t="s">
        <v>66</v>
      </c>
      <c r="B1" s="93"/>
    </row>
    <row r="2" spans="1:206" s="87" customFormat="1" ht="33" customHeight="1">
      <c r="A2" s="94"/>
      <c r="B2" s="94"/>
      <c r="C2" s="95" t="s">
        <v>67</v>
      </c>
      <c r="D2" s="95"/>
      <c r="E2" s="95"/>
      <c r="F2" s="95"/>
      <c r="G2" s="96"/>
      <c r="GR2"/>
      <c r="GS2"/>
      <c r="GT2"/>
      <c r="GU2"/>
      <c r="GV2"/>
      <c r="GW2"/>
      <c r="GX2"/>
    </row>
    <row r="3" spans="1:7" s="88" customFormat="1" ht="33.75" customHeight="1">
      <c r="A3" s="97" t="s">
        <v>2</v>
      </c>
      <c r="B3" s="98" t="s">
        <v>68</v>
      </c>
      <c r="C3" s="97"/>
      <c r="D3" s="97"/>
      <c r="E3" s="99" t="s">
        <v>4</v>
      </c>
      <c r="F3" s="100" t="s">
        <v>5</v>
      </c>
      <c r="G3" s="101"/>
    </row>
    <row r="4" spans="1:7" s="88" customFormat="1" ht="21.75" customHeight="1">
      <c r="A4" s="97"/>
      <c r="B4" s="98"/>
      <c r="C4" s="102"/>
      <c r="D4" s="103"/>
      <c r="E4" s="99" t="s">
        <v>69</v>
      </c>
      <c r="F4" s="104"/>
      <c r="G4" s="101"/>
    </row>
    <row r="5" spans="1:7" s="89" customFormat="1" ht="22.5" customHeight="1">
      <c r="A5" s="105" t="s">
        <v>6</v>
      </c>
      <c r="B5" s="106" t="s">
        <v>7</v>
      </c>
      <c r="C5" s="107" t="s">
        <v>8</v>
      </c>
      <c r="D5" s="108"/>
      <c r="E5" s="109">
        <v>122.395625</v>
      </c>
      <c r="F5" s="110" t="s">
        <v>70</v>
      </c>
      <c r="G5" s="111"/>
    </row>
    <row r="6" spans="1:7" s="89" customFormat="1" ht="22.5" customHeight="1">
      <c r="A6" s="105"/>
      <c r="B6" s="106"/>
      <c r="C6" s="107" t="s">
        <v>10</v>
      </c>
      <c r="D6" s="108" t="s">
        <v>11</v>
      </c>
      <c r="E6" s="112">
        <v>140.970375</v>
      </c>
      <c r="F6" s="113"/>
      <c r="G6" s="111"/>
    </row>
    <row r="7" spans="1:7" s="89" customFormat="1" ht="22.5" customHeight="1">
      <c r="A7" s="105"/>
      <c r="B7" s="106"/>
      <c r="C7" s="107"/>
      <c r="D7" s="108" t="s">
        <v>12</v>
      </c>
      <c r="E7" s="112">
        <v>167.87924999999998</v>
      </c>
      <c r="F7" s="113"/>
      <c r="G7" s="111"/>
    </row>
    <row r="8" spans="1:7" s="89" customFormat="1" ht="22.5" customHeight="1">
      <c r="A8" s="105"/>
      <c r="B8" s="106"/>
      <c r="C8" s="107"/>
      <c r="D8" s="108" t="s">
        <v>13</v>
      </c>
      <c r="E8" s="112">
        <v>224.810375</v>
      </c>
      <c r="F8" s="113"/>
      <c r="G8" s="111"/>
    </row>
    <row r="9" spans="1:7" s="89" customFormat="1" ht="22.5" customHeight="1">
      <c r="A9" s="105"/>
      <c r="B9" s="114" t="s">
        <v>14</v>
      </c>
      <c r="C9" s="115" t="s">
        <v>15</v>
      </c>
      <c r="D9" s="116"/>
      <c r="E9" s="109">
        <v>3088.8205000000003</v>
      </c>
      <c r="F9" s="117" t="s">
        <v>71</v>
      </c>
      <c r="G9" s="111"/>
    </row>
    <row r="10" spans="1:7" s="89" customFormat="1" ht="22.5" customHeight="1">
      <c r="A10" s="105"/>
      <c r="B10" s="114"/>
      <c r="C10" s="107" t="s">
        <v>17</v>
      </c>
      <c r="D10" s="108"/>
      <c r="E10" s="109">
        <v>3029.8480625</v>
      </c>
      <c r="F10" s="118"/>
      <c r="G10" s="111"/>
    </row>
    <row r="11" spans="1:7" s="89" customFormat="1" ht="27" customHeight="1">
      <c r="A11" s="105"/>
      <c r="B11" s="114"/>
      <c r="C11" s="119" t="s">
        <v>18</v>
      </c>
      <c r="D11" s="120"/>
      <c r="E11" s="109">
        <v>3277.977375</v>
      </c>
      <c r="F11" s="118"/>
      <c r="G11" s="111"/>
    </row>
    <row r="12" spans="1:7" s="89" customFormat="1" ht="45" customHeight="1">
      <c r="A12" s="105"/>
      <c r="B12" s="106"/>
      <c r="C12" s="107" t="s">
        <v>19</v>
      </c>
      <c r="D12" s="108"/>
      <c r="E12" s="109">
        <v>1405.3243125000001</v>
      </c>
      <c r="F12" s="121" t="s">
        <v>72</v>
      </c>
      <c r="G12" s="111"/>
    </row>
    <row r="13" spans="1:7" s="89" customFormat="1" ht="27" customHeight="1">
      <c r="A13" s="105"/>
      <c r="B13" s="122" t="s">
        <v>21</v>
      </c>
      <c r="C13" s="123" t="s">
        <v>73</v>
      </c>
      <c r="D13" s="124"/>
      <c r="E13" s="109">
        <v>2374.9202</v>
      </c>
      <c r="F13" s="125" t="s">
        <v>74</v>
      </c>
      <c r="G13" s="111"/>
    </row>
    <row r="14" spans="1:7" s="89" customFormat="1" ht="24.75" customHeight="1">
      <c r="A14" s="105"/>
      <c r="B14" s="122"/>
      <c r="C14" s="126" t="s">
        <v>26</v>
      </c>
      <c r="D14" s="108"/>
      <c r="E14" s="109">
        <v>2461.2647500000003</v>
      </c>
      <c r="F14" s="127"/>
      <c r="G14" s="111"/>
    </row>
    <row r="15" spans="1:7" s="89" customFormat="1" ht="24.75" customHeight="1">
      <c r="A15" s="105"/>
      <c r="B15" s="122"/>
      <c r="C15" s="128" t="s">
        <v>27</v>
      </c>
      <c r="D15" s="108"/>
      <c r="E15" s="109">
        <v>2198.6705</v>
      </c>
      <c r="F15" s="127"/>
      <c r="G15" s="111"/>
    </row>
    <row r="16" spans="1:7" s="89" customFormat="1" ht="24.75" customHeight="1">
      <c r="A16" s="105"/>
      <c r="B16" s="122"/>
      <c r="C16" s="126" t="s">
        <v>75</v>
      </c>
      <c r="D16" s="129" t="s">
        <v>29</v>
      </c>
      <c r="E16" s="109">
        <v>1835.9343749999998</v>
      </c>
      <c r="F16" s="127"/>
      <c r="G16" s="111"/>
    </row>
    <row r="17" spans="1:7" s="89" customFormat="1" ht="24.75" customHeight="1">
      <c r="A17" s="105"/>
      <c r="B17" s="122"/>
      <c r="C17" s="126"/>
      <c r="D17" s="129" t="s">
        <v>30</v>
      </c>
      <c r="E17" s="109">
        <v>1887.5408212500001</v>
      </c>
      <c r="F17" s="127"/>
      <c r="G17" s="111"/>
    </row>
    <row r="18" spans="1:7" s="89" customFormat="1" ht="24.75" customHeight="1">
      <c r="A18" s="105"/>
      <c r="B18" s="122"/>
      <c r="C18" s="126"/>
      <c r="D18" s="129" t="s">
        <v>31</v>
      </c>
      <c r="E18" s="109">
        <v>1945.3226831250004</v>
      </c>
      <c r="F18" s="127"/>
      <c r="G18" s="111"/>
    </row>
    <row r="19" spans="1:7" s="89" customFormat="1" ht="24.75" customHeight="1">
      <c r="A19" s="105"/>
      <c r="B19" s="122"/>
      <c r="C19" s="126"/>
      <c r="D19" s="129" t="s">
        <v>32</v>
      </c>
      <c r="E19" s="109">
        <v>1979.4710624999998</v>
      </c>
      <c r="F19" s="127"/>
      <c r="G19" s="111"/>
    </row>
    <row r="20" spans="1:7" s="89" customFormat="1" ht="28.5" customHeight="1">
      <c r="A20" s="105"/>
      <c r="B20" s="122"/>
      <c r="C20" s="126"/>
      <c r="D20" s="130" t="s">
        <v>33</v>
      </c>
      <c r="E20" s="109">
        <v>2121.9840775</v>
      </c>
      <c r="F20" s="127"/>
      <c r="G20" s="111"/>
    </row>
    <row r="21" spans="1:7" s="89" customFormat="1" ht="24.75" customHeight="1">
      <c r="A21" s="105"/>
      <c r="B21" s="122"/>
      <c r="C21" s="128"/>
      <c r="D21" s="130" t="s">
        <v>34</v>
      </c>
      <c r="E21" s="109">
        <v>2319.9534375</v>
      </c>
      <c r="F21" s="131"/>
      <c r="G21" s="111"/>
    </row>
    <row r="22" spans="1:7" s="89" customFormat="1" ht="24.75" customHeight="1">
      <c r="A22" s="105"/>
      <c r="B22" s="122"/>
      <c r="C22" s="126" t="s">
        <v>35</v>
      </c>
      <c r="D22" s="129" t="s">
        <v>29</v>
      </c>
      <c r="E22" s="109">
        <v>2326.6295625000002</v>
      </c>
      <c r="F22" s="132" t="s">
        <v>76</v>
      </c>
      <c r="G22" s="111"/>
    </row>
    <row r="23" spans="1:7" s="89" customFormat="1" ht="24.75" customHeight="1">
      <c r="A23" s="105"/>
      <c r="B23" s="122"/>
      <c r="C23" s="126"/>
      <c r="D23" s="129" t="s">
        <v>37</v>
      </c>
      <c r="E23" s="109">
        <v>1988.3169281250002</v>
      </c>
      <c r="F23" s="133"/>
      <c r="G23" s="111"/>
    </row>
    <row r="24" spans="1:7" s="89" customFormat="1" ht="24.75" customHeight="1">
      <c r="A24" s="105"/>
      <c r="B24" s="122"/>
      <c r="C24" s="126"/>
      <c r="D24" s="129" t="s">
        <v>38</v>
      </c>
      <c r="E24" s="109">
        <v>2068.6529656250004</v>
      </c>
      <c r="F24" s="133"/>
      <c r="G24" s="111"/>
    </row>
    <row r="25" spans="1:7" s="89" customFormat="1" ht="33" customHeight="1">
      <c r="A25" s="105"/>
      <c r="B25" s="122"/>
      <c r="C25" s="126"/>
      <c r="D25" s="134" t="s">
        <v>39</v>
      </c>
      <c r="E25" s="109">
        <v>2126.3458124999997</v>
      </c>
      <c r="F25" s="133"/>
      <c r="G25" s="111"/>
    </row>
    <row r="26" spans="1:7" s="89" customFormat="1" ht="28.5" customHeight="1">
      <c r="A26" s="105"/>
      <c r="B26" s="122"/>
      <c r="C26" s="128"/>
      <c r="D26" s="135" t="s">
        <v>34</v>
      </c>
      <c r="E26" s="109">
        <v>2347.648229375</v>
      </c>
      <c r="F26" s="133"/>
      <c r="G26" s="111"/>
    </row>
    <row r="27" spans="1:7" s="89" customFormat="1" ht="123" customHeight="1">
      <c r="A27" s="105"/>
      <c r="B27" s="106" t="s">
        <v>40</v>
      </c>
      <c r="C27" s="136" t="s">
        <v>41</v>
      </c>
      <c r="D27" s="136"/>
      <c r="E27" s="137">
        <v>937</v>
      </c>
      <c r="F27" s="138" t="s">
        <v>77</v>
      </c>
      <c r="G27" s="111"/>
    </row>
    <row r="28" spans="1:7" s="89" customFormat="1" ht="24.75" customHeight="1">
      <c r="A28" s="105"/>
      <c r="B28" s="114"/>
      <c r="C28" s="139" t="s">
        <v>43</v>
      </c>
      <c r="D28" s="140" t="s">
        <v>44</v>
      </c>
      <c r="E28" s="109">
        <v>559.6818125000001</v>
      </c>
      <c r="F28" s="141" t="s">
        <v>78</v>
      </c>
      <c r="G28" s="111"/>
    </row>
    <row r="29" spans="1:7" s="89" customFormat="1" ht="24.75" customHeight="1">
      <c r="A29" s="105"/>
      <c r="B29" s="142"/>
      <c r="C29" s="143"/>
      <c r="D29" s="120" t="s">
        <v>46</v>
      </c>
      <c r="E29" s="109">
        <v>956.91125</v>
      </c>
      <c r="F29" s="144"/>
      <c r="G29" s="111"/>
    </row>
    <row r="30" spans="1:7" s="89" customFormat="1" ht="24.75" customHeight="1">
      <c r="A30" s="145"/>
      <c r="B30" s="146" t="s">
        <v>47</v>
      </c>
      <c r="C30" s="147"/>
      <c r="D30" s="148" t="s">
        <v>79</v>
      </c>
      <c r="E30" s="149">
        <v>2500</v>
      </c>
      <c r="F30" s="150" t="s">
        <v>80</v>
      </c>
      <c r="G30" s="111"/>
    </row>
    <row r="31" spans="1:7" s="89" customFormat="1" ht="24.75" customHeight="1">
      <c r="A31" s="145"/>
      <c r="B31" s="151"/>
      <c r="C31" s="152"/>
      <c r="D31" s="148" t="s">
        <v>81</v>
      </c>
      <c r="E31" s="149">
        <v>2700</v>
      </c>
      <c r="F31" s="150"/>
      <c r="G31" s="111"/>
    </row>
    <row r="32" spans="1:7" s="89" customFormat="1" ht="24.75" customHeight="1">
      <c r="A32" s="153"/>
      <c r="B32" s="154"/>
      <c r="C32" s="155"/>
      <c r="D32" s="148" t="s">
        <v>82</v>
      </c>
      <c r="E32" s="149">
        <v>2900</v>
      </c>
      <c r="F32" s="150"/>
      <c r="G32" s="111"/>
    </row>
    <row r="33" spans="1:7" s="89" customFormat="1" ht="24.75" customHeight="1">
      <c r="A33" s="105" t="s">
        <v>49</v>
      </c>
      <c r="B33" s="156" t="s">
        <v>50</v>
      </c>
      <c r="C33" s="157" t="s">
        <v>51</v>
      </c>
      <c r="D33" s="158" t="s">
        <v>52</v>
      </c>
      <c r="E33" s="109">
        <v>1913.8225</v>
      </c>
      <c r="F33" s="159" t="s">
        <v>83</v>
      </c>
      <c r="G33" s="111"/>
    </row>
    <row r="34" spans="1:7" s="89" customFormat="1" ht="24.75" customHeight="1">
      <c r="A34" s="105"/>
      <c r="B34" s="160"/>
      <c r="C34" s="161"/>
      <c r="D34" s="158" t="s">
        <v>54</v>
      </c>
      <c r="E34" s="162">
        <v>1438.7049375</v>
      </c>
      <c r="F34" s="163"/>
      <c r="G34" s="111"/>
    </row>
    <row r="35" spans="1:7" s="89" customFormat="1" ht="24.75" customHeight="1">
      <c r="A35" s="105"/>
      <c r="B35" s="106"/>
      <c r="C35" s="164" t="s">
        <v>55</v>
      </c>
      <c r="D35" s="165"/>
      <c r="E35" s="109">
        <v>429.497375</v>
      </c>
      <c r="F35" s="163"/>
      <c r="G35" s="111"/>
    </row>
    <row r="36" spans="1:7" s="89" customFormat="1" ht="24.75" customHeight="1">
      <c r="A36" s="105"/>
      <c r="B36" s="106"/>
      <c r="C36" s="166" t="s">
        <v>56</v>
      </c>
      <c r="D36" s="167"/>
      <c r="E36" s="109">
        <v>1780.3</v>
      </c>
      <c r="F36" s="168"/>
      <c r="G36" s="111"/>
    </row>
    <row r="37" spans="1:7" s="89" customFormat="1" ht="63" customHeight="1">
      <c r="A37" s="105"/>
      <c r="B37" s="106"/>
      <c r="C37" s="136" t="s">
        <v>57</v>
      </c>
      <c r="D37" s="136"/>
      <c r="E37" s="137">
        <v>237</v>
      </c>
      <c r="F37" s="169" t="s">
        <v>84</v>
      </c>
      <c r="G37" s="111"/>
    </row>
    <row r="38" spans="1:7" s="89" customFormat="1" ht="28.5" customHeight="1">
      <c r="A38" s="105"/>
      <c r="B38" s="170" t="s">
        <v>59</v>
      </c>
      <c r="C38" s="171" t="s">
        <v>85</v>
      </c>
      <c r="D38" s="116" t="s">
        <v>61</v>
      </c>
      <c r="E38" s="109">
        <v>675.4013125</v>
      </c>
      <c r="F38" s="172" t="s">
        <v>86</v>
      </c>
      <c r="G38" s="111"/>
    </row>
    <row r="39" spans="1:7" s="89" customFormat="1" ht="28.5" customHeight="1">
      <c r="A39" s="105"/>
      <c r="B39" s="170"/>
      <c r="C39" s="107"/>
      <c r="D39" s="108" t="s">
        <v>63</v>
      </c>
      <c r="E39" s="109">
        <v>2127.4585</v>
      </c>
      <c r="F39" s="172"/>
      <c r="G39" s="111"/>
    </row>
    <row r="40" spans="1:7" s="89" customFormat="1" ht="42.75" customHeight="1">
      <c r="A40" s="105"/>
      <c r="B40" s="170"/>
      <c r="C40" s="173" t="s">
        <v>87</v>
      </c>
      <c r="D40" s="148"/>
      <c r="E40" s="109">
        <v>24.479125</v>
      </c>
      <c r="F40" s="174" t="s">
        <v>88</v>
      </c>
      <c r="G40" s="111"/>
    </row>
    <row r="41" spans="2:206" s="90" customFormat="1" ht="20.25">
      <c r="B41" s="91"/>
      <c r="C41" s="91"/>
      <c r="D41" s="91"/>
      <c r="G41" s="92"/>
      <c r="GR41"/>
      <c r="GS41"/>
      <c r="GT41"/>
      <c r="GU41"/>
      <c r="GV41"/>
      <c r="GW41"/>
      <c r="GX41"/>
    </row>
    <row r="42" spans="2:206" s="90" customFormat="1" ht="20.25">
      <c r="B42" s="91"/>
      <c r="C42" s="91"/>
      <c r="D42" s="91"/>
      <c r="G42" s="92"/>
      <c r="GR42"/>
      <c r="GS42"/>
      <c r="GT42"/>
      <c r="GU42"/>
      <c r="GV42"/>
      <c r="GW42"/>
      <c r="GX42"/>
    </row>
    <row r="43" spans="2:206" s="90" customFormat="1" ht="20.25">
      <c r="B43" s="91"/>
      <c r="C43" s="91"/>
      <c r="D43" s="91"/>
      <c r="G43" s="92"/>
      <c r="GR43"/>
      <c r="GS43"/>
      <c r="GT43"/>
      <c r="GU43"/>
      <c r="GV43"/>
      <c r="GW43"/>
      <c r="GX43"/>
    </row>
  </sheetData>
  <sheetProtection/>
  <mergeCells count="42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C35:D35"/>
    <mergeCell ref="C36:D36"/>
    <mergeCell ref="C37:D37"/>
    <mergeCell ref="C40:D40"/>
    <mergeCell ref="A3:A4"/>
    <mergeCell ref="A5:A32"/>
    <mergeCell ref="A33:A40"/>
    <mergeCell ref="B5:B8"/>
    <mergeCell ref="B9:B12"/>
    <mergeCell ref="B13:B26"/>
    <mergeCell ref="B27:B29"/>
    <mergeCell ref="B33:B37"/>
    <mergeCell ref="B38:B40"/>
    <mergeCell ref="C6:C8"/>
    <mergeCell ref="C16:C21"/>
    <mergeCell ref="C22:C26"/>
    <mergeCell ref="C28:C29"/>
    <mergeCell ref="C33:C34"/>
    <mergeCell ref="C38:C39"/>
    <mergeCell ref="F3:F4"/>
    <mergeCell ref="F5:F8"/>
    <mergeCell ref="F9:F11"/>
    <mergeCell ref="F13:F21"/>
    <mergeCell ref="F22:F26"/>
    <mergeCell ref="F28:F29"/>
    <mergeCell ref="F30:F32"/>
    <mergeCell ref="F33:F36"/>
    <mergeCell ref="F38:F39"/>
    <mergeCell ref="B3:D4"/>
    <mergeCell ref="B30:C32"/>
  </mergeCells>
  <printOptions horizontalCentered="1"/>
  <pageMargins left="0.16" right="0.11999999999999998" top="0.95" bottom="0.67" header="0.23999999999999996" footer="0"/>
  <pageSetup fitToHeight="1" fitToWidth="1" horizontalDpi="600" verticalDpi="600" orientation="portrait" paperSize="8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 t="s">
        <v>89</v>
      </c>
      <c r="B1" s="1"/>
      <c r="C1" s="1"/>
      <c r="D1" s="1"/>
      <c r="E1" s="1"/>
      <c r="F1" s="1"/>
      <c r="G1" s="1"/>
      <c r="H1" s="1"/>
    </row>
    <row r="2" spans="1:8" ht="21.75" customHeight="1">
      <c r="A2" s="53" t="s">
        <v>90</v>
      </c>
      <c r="B2" s="53"/>
      <c r="C2" s="53"/>
      <c r="D2" s="53"/>
      <c r="E2" s="53"/>
      <c r="F2" s="53"/>
      <c r="G2" s="53"/>
      <c r="H2" s="53"/>
    </row>
    <row r="3" spans="1:8" ht="19.5" customHeight="1">
      <c r="A3" s="6" t="s">
        <v>91</v>
      </c>
      <c r="B3" s="54"/>
      <c r="C3" s="54"/>
      <c r="D3" s="54"/>
      <c r="E3" s="54"/>
      <c r="F3" s="54"/>
      <c r="G3" s="54"/>
      <c r="H3" s="54"/>
    </row>
    <row r="4" spans="1:8" ht="22.5" customHeight="1">
      <c r="A4" s="13" t="s">
        <v>92</v>
      </c>
      <c r="B4" s="13"/>
      <c r="C4" s="13"/>
      <c r="D4" s="55" t="s">
        <v>93</v>
      </c>
      <c r="E4" s="56"/>
      <c r="F4" s="55" t="s">
        <v>69</v>
      </c>
      <c r="G4" s="56"/>
      <c r="H4" s="57" t="s">
        <v>94</v>
      </c>
    </row>
    <row r="5" spans="1:8" ht="18" customHeight="1">
      <c r="A5" s="13"/>
      <c r="B5" s="13"/>
      <c r="C5" s="13"/>
      <c r="D5" s="14" t="s">
        <v>95</v>
      </c>
      <c r="E5" s="58" t="s">
        <v>96</v>
      </c>
      <c r="F5" s="58" t="s">
        <v>97</v>
      </c>
      <c r="G5" s="59" t="s">
        <v>98</v>
      </c>
      <c r="H5" s="60"/>
    </row>
    <row r="6" spans="1:8" ht="22.5" customHeight="1">
      <c r="A6" s="61" t="s">
        <v>99</v>
      </c>
      <c r="B6" s="62" t="s">
        <v>100</v>
      </c>
      <c r="C6" s="63" t="s">
        <v>101</v>
      </c>
      <c r="D6" s="20">
        <v>3</v>
      </c>
      <c r="E6" s="64" t="s">
        <v>102</v>
      </c>
      <c r="F6" s="21">
        <v>1755</v>
      </c>
      <c r="G6" s="65">
        <v>5265</v>
      </c>
      <c r="H6" s="66" t="s">
        <v>103</v>
      </c>
    </row>
    <row r="7" spans="1:8" ht="22.5" customHeight="1">
      <c r="A7" s="67"/>
      <c r="B7" s="68"/>
      <c r="C7" s="63" t="s">
        <v>104</v>
      </c>
      <c r="D7" s="20">
        <v>20</v>
      </c>
      <c r="E7" s="64" t="s">
        <v>105</v>
      </c>
      <c r="F7" s="21">
        <v>134.69375</v>
      </c>
      <c r="G7" s="65">
        <v>2693.875</v>
      </c>
      <c r="H7" s="69"/>
    </row>
    <row r="8" spans="1:8" ht="22.5" customHeight="1">
      <c r="A8" s="67"/>
      <c r="B8" s="68"/>
      <c r="C8" s="63" t="s">
        <v>106</v>
      </c>
      <c r="D8" s="20">
        <v>250</v>
      </c>
      <c r="E8" s="64" t="s">
        <v>105</v>
      </c>
      <c r="F8" s="21">
        <v>31.62375</v>
      </c>
      <c r="G8" s="65">
        <v>7905.9375</v>
      </c>
      <c r="H8" s="69"/>
    </row>
    <row r="9" spans="1:8" ht="22.5" customHeight="1">
      <c r="A9" s="67"/>
      <c r="B9" s="68"/>
      <c r="C9" s="63" t="s">
        <v>107</v>
      </c>
      <c r="D9" s="20">
        <v>40</v>
      </c>
      <c r="E9" s="64" t="s">
        <v>105</v>
      </c>
      <c r="F9" s="21">
        <v>222.53750000000002</v>
      </c>
      <c r="G9" s="65">
        <v>8901.5</v>
      </c>
      <c r="H9" s="69"/>
    </row>
    <row r="10" spans="1:8" ht="22.5" customHeight="1">
      <c r="A10" s="67"/>
      <c r="B10" s="68"/>
      <c r="C10" s="63" t="s">
        <v>108</v>
      </c>
      <c r="D10" s="20">
        <v>40</v>
      </c>
      <c r="E10" s="64" t="s">
        <v>105</v>
      </c>
      <c r="F10" s="21">
        <v>245.9625</v>
      </c>
      <c r="G10" s="65">
        <v>9838.5</v>
      </c>
      <c r="H10" s="69"/>
    </row>
    <row r="11" spans="1:8" ht="22.5" customHeight="1">
      <c r="A11" s="67"/>
      <c r="B11" s="62" t="s">
        <v>109</v>
      </c>
      <c r="C11" s="63" t="s">
        <v>110</v>
      </c>
      <c r="D11" s="20">
        <v>1</v>
      </c>
      <c r="E11" s="64" t="s">
        <v>102</v>
      </c>
      <c r="F11" s="21">
        <v>1404</v>
      </c>
      <c r="G11" s="65">
        <v>1404</v>
      </c>
      <c r="H11" s="70" t="s">
        <v>111</v>
      </c>
    </row>
    <row r="12" spans="1:8" ht="22.5" customHeight="1">
      <c r="A12" s="67"/>
      <c r="B12" s="68"/>
      <c r="C12" s="63" t="s">
        <v>112</v>
      </c>
      <c r="D12" s="20">
        <v>2</v>
      </c>
      <c r="E12" s="64" t="s">
        <v>102</v>
      </c>
      <c r="F12" s="21">
        <v>1156.3999999999999</v>
      </c>
      <c r="G12" s="65">
        <v>2312.7999999999997</v>
      </c>
      <c r="H12" s="71"/>
    </row>
    <row r="13" spans="1:8" ht="22.5" customHeight="1">
      <c r="A13" s="67"/>
      <c r="B13" s="68"/>
      <c r="C13" s="63" t="s">
        <v>113</v>
      </c>
      <c r="D13" s="20">
        <v>14</v>
      </c>
      <c r="E13" s="64" t="s">
        <v>105</v>
      </c>
      <c r="F13" s="21">
        <v>140.55</v>
      </c>
      <c r="G13" s="65">
        <v>1967.7000000000003</v>
      </c>
      <c r="H13" s="71"/>
    </row>
    <row r="14" spans="1:8" ht="22.5" customHeight="1">
      <c r="A14" s="67"/>
      <c r="B14" s="68"/>
      <c r="C14" s="63" t="s">
        <v>114</v>
      </c>
      <c r="D14" s="20">
        <v>51</v>
      </c>
      <c r="E14" s="64" t="s">
        <v>105</v>
      </c>
      <c r="F14" s="21">
        <v>140.55</v>
      </c>
      <c r="G14" s="65">
        <v>7168.05</v>
      </c>
      <c r="H14" s="71"/>
    </row>
    <row r="15" spans="1:8" ht="22.5" customHeight="1">
      <c r="A15" s="67"/>
      <c r="B15" s="68"/>
      <c r="C15" s="63" t="s">
        <v>115</v>
      </c>
      <c r="D15" s="20">
        <v>24</v>
      </c>
      <c r="E15" s="64" t="s">
        <v>105</v>
      </c>
      <c r="F15" s="21">
        <v>163.97500000000002</v>
      </c>
      <c r="G15" s="65">
        <v>3935.4000000000005</v>
      </c>
      <c r="H15" s="71"/>
    </row>
    <row r="16" spans="1:8" ht="22.5" customHeight="1">
      <c r="A16" s="67"/>
      <c r="B16" s="68"/>
      <c r="C16" s="63" t="s">
        <v>116</v>
      </c>
      <c r="D16" s="20">
        <v>4.5</v>
      </c>
      <c r="E16" s="64" t="s">
        <v>117</v>
      </c>
      <c r="F16" s="21">
        <v>2365.925</v>
      </c>
      <c r="G16" s="65">
        <v>10646.6625</v>
      </c>
      <c r="H16" s="71"/>
    </row>
    <row r="17" spans="1:8" ht="22.5" customHeight="1">
      <c r="A17" s="67"/>
      <c r="B17" s="68"/>
      <c r="C17" s="63" t="s">
        <v>118</v>
      </c>
      <c r="D17" s="20">
        <v>1</v>
      </c>
      <c r="E17" s="64" t="s">
        <v>119</v>
      </c>
      <c r="F17" s="21">
        <v>3162.375</v>
      </c>
      <c r="G17" s="65">
        <v>3162.375</v>
      </c>
      <c r="H17" s="71"/>
    </row>
    <row r="18" spans="1:8" ht="22.5" customHeight="1">
      <c r="A18" s="67"/>
      <c r="B18" s="68"/>
      <c r="C18" s="63" t="s">
        <v>120</v>
      </c>
      <c r="D18" s="20">
        <v>1</v>
      </c>
      <c r="E18" s="64" t="s">
        <v>119</v>
      </c>
      <c r="F18" s="21">
        <v>2342.5</v>
      </c>
      <c r="G18" s="65">
        <v>2342.5</v>
      </c>
      <c r="H18" s="71"/>
    </row>
    <row r="19" spans="1:8" ht="22.5" customHeight="1">
      <c r="A19" s="67"/>
      <c r="B19" s="68"/>
      <c r="C19" s="63" t="s">
        <v>121</v>
      </c>
      <c r="D19" s="20">
        <v>2</v>
      </c>
      <c r="E19" s="64" t="s">
        <v>119</v>
      </c>
      <c r="F19" s="21">
        <v>2354.2125</v>
      </c>
      <c r="G19" s="65">
        <v>4708.425</v>
      </c>
      <c r="H19" s="71"/>
    </row>
    <row r="20" spans="1:8" ht="22.5" customHeight="1">
      <c r="A20" s="67"/>
      <c r="B20" s="68"/>
      <c r="C20" s="72" t="s">
        <v>122</v>
      </c>
      <c r="D20" s="20">
        <v>2</v>
      </c>
      <c r="E20" s="64" t="s">
        <v>119</v>
      </c>
      <c r="F20" s="21">
        <v>3162.375</v>
      </c>
      <c r="G20" s="65">
        <v>6324.75</v>
      </c>
      <c r="H20" s="73"/>
    </row>
    <row r="21" spans="1:8" ht="22.5" customHeight="1">
      <c r="A21" s="74" t="s">
        <v>123</v>
      </c>
      <c r="B21" s="74"/>
      <c r="C21" s="72" t="s">
        <v>124</v>
      </c>
      <c r="D21" s="20">
        <v>12</v>
      </c>
      <c r="E21" s="64" t="s">
        <v>119</v>
      </c>
      <c r="F21" s="21">
        <v>234.25</v>
      </c>
      <c r="G21" s="65">
        <v>2811</v>
      </c>
      <c r="H21" s="75" t="s">
        <v>125</v>
      </c>
    </row>
    <row r="22" spans="1:8" ht="22.5" customHeight="1">
      <c r="A22" s="74"/>
      <c r="B22" s="74"/>
      <c r="C22" s="72" t="s">
        <v>126</v>
      </c>
      <c r="D22" s="20">
        <v>18</v>
      </c>
      <c r="E22" s="64" t="s">
        <v>119</v>
      </c>
      <c r="F22" s="21">
        <v>140.55</v>
      </c>
      <c r="G22" s="65">
        <v>2529.9</v>
      </c>
      <c r="H22" s="76"/>
    </row>
    <row r="23" spans="1:8" ht="22.5" customHeight="1">
      <c r="A23" s="74"/>
      <c r="B23" s="74"/>
      <c r="C23" s="72" t="s">
        <v>127</v>
      </c>
      <c r="D23" s="20">
        <v>30</v>
      </c>
      <c r="E23" s="64" t="s">
        <v>119</v>
      </c>
      <c r="F23" s="21">
        <v>187.4</v>
      </c>
      <c r="G23" s="65">
        <v>5622</v>
      </c>
      <c r="H23" s="76"/>
    </row>
    <row r="24" spans="1:8" ht="22.5" customHeight="1">
      <c r="A24" s="74"/>
      <c r="B24" s="74"/>
      <c r="C24" s="77" t="s">
        <v>128</v>
      </c>
      <c r="D24" s="20">
        <v>4</v>
      </c>
      <c r="E24" s="64" t="s">
        <v>119</v>
      </c>
      <c r="F24" s="21">
        <v>117.125</v>
      </c>
      <c r="G24" s="65">
        <v>468.5</v>
      </c>
      <c r="H24" s="78"/>
    </row>
    <row r="25" spans="1:8" ht="22.5" customHeight="1">
      <c r="A25" s="74"/>
      <c r="B25" s="74"/>
      <c r="C25" s="77" t="s">
        <v>129</v>
      </c>
      <c r="D25" s="20">
        <v>79</v>
      </c>
      <c r="E25" s="64" t="s">
        <v>117</v>
      </c>
      <c r="F25" s="21">
        <v>46.85</v>
      </c>
      <c r="G25" s="65">
        <v>3701.15</v>
      </c>
      <c r="H25" s="79"/>
    </row>
    <row r="26" spans="1:8" ht="27" customHeight="1">
      <c r="A26" s="80" t="s">
        <v>130</v>
      </c>
      <c r="B26" s="25"/>
      <c r="C26" s="25"/>
      <c r="D26" s="81" t="s">
        <v>131</v>
      </c>
      <c r="E26" s="82"/>
      <c r="F26" s="28" t="s">
        <v>132</v>
      </c>
      <c r="G26" s="83">
        <v>93710.025</v>
      </c>
      <c r="H26" s="84"/>
    </row>
    <row r="27" spans="1:8" ht="91.5" customHeight="1">
      <c r="A27" s="85" t="s">
        <v>133</v>
      </c>
      <c r="B27" s="86"/>
      <c r="C27" s="86"/>
      <c r="D27" s="86"/>
      <c r="E27" s="86"/>
      <c r="F27" s="86"/>
      <c r="G27" s="86"/>
      <c r="H27" s="86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" right="0.16" top="0.95" bottom="0.16" header="0.23999999999999996" footer="0.2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5" ht="19.5" customHeight="1">
      <c r="A1" s="1" t="s">
        <v>134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7" ht="24" customHeight="1">
      <c r="A2" s="4" t="s">
        <v>135</v>
      </c>
      <c r="B2" s="5"/>
      <c r="C2" s="5"/>
      <c r="D2" s="5"/>
      <c r="E2" s="5"/>
      <c r="F2" s="5"/>
      <c r="G2" s="5"/>
    </row>
    <row r="3" spans="1:7" ht="15">
      <c r="A3" s="6" t="s">
        <v>91</v>
      </c>
      <c r="B3" s="6"/>
      <c r="C3" s="6"/>
      <c r="D3" s="6"/>
      <c r="E3" s="6"/>
      <c r="F3" s="6"/>
      <c r="G3" s="6"/>
    </row>
    <row r="4" spans="1:7" ht="27.75" customHeight="1">
      <c r="A4" s="7" t="s">
        <v>136</v>
      </c>
      <c r="B4" s="8"/>
      <c r="C4" s="8"/>
      <c r="D4" s="9" t="s">
        <v>93</v>
      </c>
      <c r="E4" s="10"/>
      <c r="F4" s="9" t="s">
        <v>69</v>
      </c>
      <c r="G4" s="11"/>
    </row>
    <row r="5" spans="1:7" ht="27.75" customHeight="1">
      <c r="A5" s="12"/>
      <c r="B5" s="13"/>
      <c r="C5" s="13"/>
      <c r="D5" s="14" t="s">
        <v>96</v>
      </c>
      <c r="E5" s="14" t="s">
        <v>95</v>
      </c>
      <c r="F5" s="14" t="s">
        <v>97</v>
      </c>
      <c r="G5" s="15" t="s">
        <v>98</v>
      </c>
    </row>
    <row r="6" spans="1:7" ht="30" customHeight="1">
      <c r="A6" s="16" t="s">
        <v>137</v>
      </c>
      <c r="B6" s="17"/>
      <c r="C6" s="18" t="s">
        <v>138</v>
      </c>
      <c r="D6" s="19" t="s">
        <v>139</v>
      </c>
      <c r="E6" s="20">
        <v>450</v>
      </c>
      <c r="F6" s="21">
        <v>1991.5935000000002</v>
      </c>
      <c r="G6" s="22">
        <v>896217.0750000001</v>
      </c>
    </row>
    <row r="7" spans="1:7" ht="30" customHeight="1">
      <c r="A7" s="16"/>
      <c r="B7" s="17"/>
      <c r="C7" s="18" t="s">
        <v>140</v>
      </c>
      <c r="D7" s="19" t="s">
        <v>139</v>
      </c>
      <c r="E7" s="20">
        <v>690</v>
      </c>
      <c r="F7" s="21">
        <v>300.30850000000004</v>
      </c>
      <c r="G7" s="22">
        <v>207212.86500000002</v>
      </c>
    </row>
    <row r="8" spans="1:7" ht="30" customHeight="1">
      <c r="A8" s="16"/>
      <c r="B8" s="17"/>
      <c r="C8" s="18" t="s">
        <v>141</v>
      </c>
      <c r="D8" s="19" t="s">
        <v>105</v>
      </c>
      <c r="E8" s="20">
        <v>5500</v>
      </c>
      <c r="F8" s="21">
        <v>130.00875000000002</v>
      </c>
      <c r="G8" s="22">
        <v>715048.1250000001</v>
      </c>
    </row>
    <row r="9" spans="1:7" ht="30" customHeight="1">
      <c r="A9" s="16"/>
      <c r="B9" s="17"/>
      <c r="C9" s="18" t="s">
        <v>142</v>
      </c>
      <c r="D9" s="19" t="s">
        <v>105</v>
      </c>
      <c r="E9" s="20">
        <v>4500</v>
      </c>
      <c r="F9" s="21">
        <v>42.961450000000006</v>
      </c>
      <c r="G9" s="22">
        <v>193326.52500000002</v>
      </c>
    </row>
    <row r="10" spans="1:7" ht="30" customHeight="1">
      <c r="A10" s="16"/>
      <c r="B10" s="17"/>
      <c r="C10" s="23" t="s">
        <v>143</v>
      </c>
      <c r="D10" s="19" t="s">
        <v>105</v>
      </c>
      <c r="E10" s="20">
        <v>10000</v>
      </c>
      <c r="F10" s="21">
        <v>36.130720000000004</v>
      </c>
      <c r="G10" s="22">
        <v>361307.2</v>
      </c>
    </row>
    <row r="11" spans="1:235" ht="30" customHeight="1">
      <c r="A11" s="24" t="s">
        <v>130</v>
      </c>
      <c r="B11" s="25"/>
      <c r="C11" s="25"/>
      <c r="D11" s="26" t="s">
        <v>144</v>
      </c>
      <c r="E11" s="27"/>
      <c r="F11" s="28" t="s">
        <v>132</v>
      </c>
      <c r="G11" s="22">
        <v>2373111.7900000005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7" ht="21" customHeight="1">
      <c r="A12" s="29" t="s">
        <v>145</v>
      </c>
      <c r="B12" s="30" t="s">
        <v>146</v>
      </c>
      <c r="C12" s="31"/>
      <c r="D12" s="31"/>
      <c r="E12" s="31"/>
      <c r="F12" s="32"/>
      <c r="G12" s="33"/>
    </row>
    <row r="13" spans="1:7" ht="21" customHeight="1">
      <c r="A13" s="34"/>
      <c r="B13" s="30" t="s">
        <v>147</v>
      </c>
      <c r="C13" s="31"/>
      <c r="D13" s="30"/>
      <c r="E13" s="30" t="s">
        <v>148</v>
      </c>
      <c r="F13" s="30"/>
      <c r="G13" s="33"/>
    </row>
    <row r="14" spans="1:7" ht="21" customHeight="1">
      <c r="A14" s="34"/>
      <c r="B14" s="35" t="s">
        <v>149</v>
      </c>
      <c r="C14" s="36"/>
      <c r="D14" s="30"/>
      <c r="E14" s="30" t="s">
        <v>150</v>
      </c>
      <c r="F14" s="30"/>
      <c r="G14" s="33"/>
    </row>
    <row r="15" spans="1:7" ht="21" customHeight="1">
      <c r="A15" s="34"/>
      <c r="B15" s="30" t="s">
        <v>151</v>
      </c>
      <c r="C15" s="31"/>
      <c r="D15" s="30"/>
      <c r="E15" s="30" t="s">
        <v>152</v>
      </c>
      <c r="F15" s="30"/>
      <c r="G15" s="33"/>
    </row>
    <row r="16" spans="1:13" ht="21" customHeight="1">
      <c r="A16" s="34"/>
      <c r="B16" s="37" t="s">
        <v>153</v>
      </c>
      <c r="C16" s="37"/>
      <c r="D16" s="30"/>
      <c r="E16" s="30" t="s">
        <v>154</v>
      </c>
      <c r="F16" s="30"/>
      <c r="G16" s="38"/>
      <c r="H16" s="39"/>
      <c r="I16" s="39"/>
      <c r="J16" s="39"/>
      <c r="K16" s="39"/>
      <c r="L16" s="39"/>
      <c r="M16" s="39"/>
    </row>
    <row r="17" spans="1:7" ht="21" customHeight="1">
      <c r="A17" s="34"/>
      <c r="B17" s="30" t="s">
        <v>155</v>
      </c>
      <c r="C17" s="31"/>
      <c r="D17" s="30"/>
      <c r="E17" s="30" t="s">
        <v>156</v>
      </c>
      <c r="F17" s="30"/>
      <c r="G17" s="33"/>
    </row>
    <row r="18" spans="1:13" ht="21" customHeight="1">
      <c r="A18" s="34"/>
      <c r="B18" s="30" t="s">
        <v>157</v>
      </c>
      <c r="C18" s="31"/>
      <c r="D18" s="31"/>
      <c r="E18" s="32"/>
      <c r="F18" s="32"/>
      <c r="G18" s="40"/>
      <c r="H18" s="39"/>
      <c r="I18" s="39"/>
      <c r="J18" s="39"/>
      <c r="K18" s="39"/>
      <c r="L18" s="39"/>
      <c r="M18" s="39"/>
    </row>
    <row r="19" spans="1:13" ht="21" customHeight="1">
      <c r="A19" s="34"/>
      <c r="B19" s="30" t="s">
        <v>158</v>
      </c>
      <c r="C19" s="31"/>
      <c r="D19" s="31"/>
      <c r="E19" s="41" t="s">
        <v>159</v>
      </c>
      <c r="F19" s="41"/>
      <c r="G19" s="40"/>
      <c r="H19" s="39"/>
      <c r="I19" s="39"/>
      <c r="J19" s="39"/>
      <c r="K19" s="39"/>
      <c r="L19" s="39"/>
      <c r="M19" s="39"/>
    </row>
    <row r="20" spans="1:7" ht="21" customHeight="1">
      <c r="A20" s="34"/>
      <c r="B20" s="30" t="s">
        <v>160</v>
      </c>
      <c r="C20" s="31"/>
      <c r="D20" s="31"/>
      <c r="E20" s="41" t="s">
        <v>161</v>
      </c>
      <c r="F20" s="41"/>
      <c r="G20" s="33"/>
    </row>
    <row r="21" spans="1:7" ht="21" customHeight="1">
      <c r="A21" s="34"/>
      <c r="B21" s="30" t="s">
        <v>162</v>
      </c>
      <c r="C21" s="31"/>
      <c r="D21" s="31"/>
      <c r="E21" s="30" t="s">
        <v>163</v>
      </c>
      <c r="F21" s="30"/>
      <c r="G21" s="33"/>
    </row>
    <row r="22" spans="1:7" ht="21" customHeight="1">
      <c r="A22" s="34"/>
      <c r="B22" s="30" t="s">
        <v>164</v>
      </c>
      <c r="C22" s="31"/>
      <c r="D22" s="31"/>
      <c r="E22" s="30" t="s">
        <v>165</v>
      </c>
      <c r="F22" s="30"/>
      <c r="G22" s="42"/>
    </row>
    <row r="23" spans="1:7" ht="21" customHeight="1">
      <c r="A23" s="34"/>
      <c r="B23" s="35" t="s">
        <v>166</v>
      </c>
      <c r="C23" s="43"/>
      <c r="D23" s="36"/>
      <c r="E23" s="41" t="s">
        <v>167</v>
      </c>
      <c r="F23" s="41"/>
      <c r="G23" s="33"/>
    </row>
    <row r="24" spans="1:7" ht="18" customHeight="1">
      <c r="A24" s="34"/>
      <c r="B24" s="35" t="s">
        <v>168</v>
      </c>
      <c r="C24" s="43"/>
      <c r="D24" s="36"/>
      <c r="E24" s="30" t="s">
        <v>169</v>
      </c>
      <c r="F24" s="30"/>
      <c r="G24" s="44"/>
    </row>
    <row r="25" spans="1:7" ht="18" customHeight="1">
      <c r="A25" s="34"/>
      <c r="B25" s="37" t="s">
        <v>170</v>
      </c>
      <c r="C25" s="37"/>
      <c r="D25" s="37"/>
      <c r="E25" s="30" t="s">
        <v>171</v>
      </c>
      <c r="F25" s="30"/>
      <c r="G25" s="44"/>
    </row>
    <row r="26" spans="1:7" ht="14.25">
      <c r="A26" s="34"/>
      <c r="B26" s="30" t="s">
        <v>172</v>
      </c>
      <c r="C26" s="31"/>
      <c r="D26" s="31"/>
      <c r="E26" s="31"/>
      <c r="F26" s="45"/>
      <c r="G26" s="44"/>
    </row>
    <row r="27" spans="1:7" ht="14.25">
      <c r="A27" s="46"/>
      <c r="B27" s="30" t="s">
        <v>173</v>
      </c>
      <c r="C27" s="47"/>
      <c r="D27" s="47"/>
      <c r="E27" s="47"/>
      <c r="F27" s="45"/>
      <c r="G27" s="44"/>
    </row>
    <row r="28" spans="1:7" ht="15">
      <c r="A28" s="48"/>
      <c r="B28" s="49" t="s">
        <v>174</v>
      </c>
      <c r="C28" s="50"/>
      <c r="D28" s="50"/>
      <c r="E28" s="50"/>
      <c r="F28" s="51"/>
      <c r="G28" s="52"/>
    </row>
  </sheetData>
  <sheetProtection/>
  <mergeCells count="11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16" right="0.16" top="0.99" bottom="0.2" header="0.16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吴春</cp:lastModifiedBy>
  <cp:lastPrinted>2015-09-21T03:29:47Z</cp:lastPrinted>
  <dcterms:created xsi:type="dcterms:W3CDTF">2015-09-10T08:39:04Z</dcterms:created>
  <dcterms:modified xsi:type="dcterms:W3CDTF">2022-04-30T03:46:18Z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0488D316A4FA47FD9BE16D7CC82DFC83</vt:lpwstr>
  </property>
</Properties>
</file>