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3"/>
  </bookViews>
  <sheets>
    <sheet name="附件一" sheetId="1" state="hidden" r:id="rId1"/>
    <sheet name="建筑造价标准值" sheetId="2" r:id="rId2"/>
    <sheet name="户内装修综合指标细目组成" sheetId="3" r:id="rId3"/>
    <sheet name="园林绿化工程综合指标细目组成" sheetId="4" r:id="rId4"/>
  </sheets>
  <definedNames>
    <definedName name="_xlnm.Print_Area" localSheetId="1">'建筑造价标准值'!$A$1:$H$38</definedName>
  </definedNames>
  <calcPr fullCalcOnLoad="1"/>
</workbook>
</file>

<file path=xl/sharedStrings.xml><?xml version="1.0" encoding="utf-8"?>
<sst xmlns="http://schemas.openxmlformats.org/spreadsheetml/2006/main" count="261" uniqueCount="156">
  <si>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</si>
  <si>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</si>
  <si>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</si>
  <si>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</si>
  <si>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</si>
  <si>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</si>
  <si>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</si>
  <si>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</si>
  <si>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</si>
  <si>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</si>
  <si>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</si>
  <si>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</si>
  <si>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</si>
  <si>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</si>
  <si>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</si>
  <si>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</si>
  <si>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</si>
  <si>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</si>
  <si>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</si>
  <si>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</si>
  <si>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</si>
  <si>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</si>
  <si>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</si>
  <si>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</si>
  <si>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</si>
  <si>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</si>
  <si>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</si>
  <si>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</si>
  <si>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</si>
  <si>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</si>
  <si>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</si>
  <si>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</si>
  <si>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</si>
  <si>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</si>
  <si>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</si>
  <si>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</si>
  <si>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</si>
  <si>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</si>
  <si>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</si>
  <si>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</si>
  <si>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</si>
  <si>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</si>
  <si>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</si>
  <si>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</si>
  <si>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</si>
  <si>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</si>
  <si>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</si>
  <si>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</si>
  <si>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</si>
  <si>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</si>
  <si>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</si>
  <si>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</si>
  <si>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</si>
  <si>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</si>
  <si>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</si>
  <si>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</si>
  <si>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</si>
  <si>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</si>
  <si>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</si>
  <si>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</si>
  <si>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</si>
  <si>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</si>
  <si>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</si>
  <si>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</si>
  <si>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</si>
  <si>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</si>
  <si>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附件2-1</t>
  </si>
  <si>
    <t>韶关市2016-2018年土地增值税扣除项目金额标准</t>
  </si>
  <si>
    <t>1、按总建筑面积计；                                             2、若有两种或以上类型桩，可按相应占比综合折算指标，相应占比按其对应的基座平面面积比例计。                                                   3、桩基础综合指标按城区范围内地质状况良好的情况测算，不包特殊地质情况如遇溶洞，需采取灌浆或其它方式进行地质处理的费用。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</si>
  <si>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4、住宅塔楼第1、2层等楼层为商铺、办公等用途的，参考“商业裙楼”造价指标；5、不含电梯及柴油发电机组设备费用；6、商业裙楼层高首层按6m，标准层4.5m计；7、住宅塔楼层高按3m计。</t>
  </si>
  <si>
    <t>住宅(塔)楼</t>
  </si>
  <si>
    <t>1、按模块相应建筑面积计，下面有裙楼的，应扣除裙楼面积；
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，给水入口和排水出口等；
3、不含电梯、中央空调设备及柴油发电机组设备费用；
4、层高首层按5.5m，标准层4m计。</t>
  </si>
  <si>
    <t>1、除注明外按各模块占地面积计；2、室外泳池含设备，按设计储水体积计；3、高低压配电中的高压电缆按直埋方式考虑，电缆保护管为塑料保护管，并综合考虑路面或人行道的拆除及修复；高压电缆直径为3*300 mm²，按电缆累计总长度以m计算。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</si>
  <si>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</si>
  <si>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附件2-2</t>
  </si>
  <si>
    <t xml:space="preserve">               户内装修综合指标细目组成                          </t>
  </si>
  <si>
    <t>单价合价单位：元</t>
  </si>
  <si>
    <t>装修分类</t>
  </si>
  <si>
    <t>工程量</t>
  </si>
  <si>
    <t>2016年</t>
  </si>
  <si>
    <t>2017年</t>
  </si>
  <si>
    <t>2018年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</si>
  <si>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</si>
  <si>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</si>
  <si>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</si>
  <si>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</si>
  <si>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</si>
  <si>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</si>
  <si>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</si>
  <si>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</si>
  <si>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</si>
  <si>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</si>
  <si>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</si>
  <si>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</si>
  <si>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</si>
  <si>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</si>
  <si>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</si>
  <si>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</si>
  <si>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</si>
  <si>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</si>
  <si>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</si>
  <si>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</si>
  <si>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</si>
  <si>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</si>
  <si>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</si>
  <si>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</si>
  <si>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</si>
  <si>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</si>
  <si>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</si>
  <si>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</si>
  <si>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</si>
  <si>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</si>
  <si>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</si>
  <si>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</si>
  <si>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</si>
  <si>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</si>
  <si>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</si>
  <si>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</si>
  <si>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</si>
  <si>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</si>
  <si>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</si>
  <si>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</si>
  <si>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附件2-3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</si>
  <si>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</si>
  <si>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</si>
  <si>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</si>
  <si>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</si>
  <si>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</si>
  <si>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</si>
  <si>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</si>
  <si>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</si>
  <si>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</si>
  <si>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</si>
  <si>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</si>
  <si>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</si>
  <si>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</si>
  <si>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</si>
  <si>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</si>
  <si>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</si>
  <si>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</si>
  <si>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</si>
  <si>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</si>
  <si>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</si>
  <si>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</si>
  <si>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</si>
  <si>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</si>
  <si>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    307棵</t>
  </si>
  <si>
    <t>苗高×冠幅 100~120cm×130~150cm    103棵</t>
  </si>
  <si>
    <t>苗高×冠幅 100~120cm×160~180cm    50棵</t>
  </si>
  <si>
    <t>苗高×冠幅 100~120cm×200~220cm    25棵</t>
  </si>
  <si>
    <t>苗高×冠幅 140~160cm×140~160cm    131棵</t>
  </si>
  <si>
    <t>苗高×冠幅 160~180cm×180~200cm    48棵</t>
  </si>
  <si>
    <t>苗高×冠幅 180~200cm×200~240cm    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</si>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</sst>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1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b/>
      <sz val="11"/>
      <color indexed="63"/>
      <name val="宋体"/>
      <family val="0"/>
    </font>
    <font>
      <b/>
      <sz val="18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2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2" fillId="7" borderId="0" applyNumberFormat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20" fillId="9" borderId="0" applyNumberFormat="0" applyBorder="0" applyAlignment="0" applyProtection="0"/>
    <xf numFmtId="0" fontId="22" fillId="10" borderId="0" applyNumberFormat="0" applyBorder="0" applyAlignment="0" applyProtection="0"/>
    <xf numFmtId="0" fontId="30" fillId="0" borderId="7" applyNumberFormat="0" applyFill="0" applyAlignment="0" applyProtection="0"/>
    <xf numFmtId="0" fontId="32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2" fillId="16" borderId="0" applyNumberFormat="0" applyBorder="0" applyAlignment="0" applyProtection="0"/>
    <xf numFmtId="0" fontId="2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4" borderId="0" applyNumberFormat="0" applyBorder="0" applyAlignment="0" applyProtection="0"/>
    <xf numFmtId="0" fontId="22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right" vertic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6" fontId="4" fillId="0" borderId="0" xfId="0" applyNumberFormat="1" applyFont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77" fontId="5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12" fillId="0" borderId="0" xfId="0" applyNumberFormat="1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76" fontId="13" fillId="0" borderId="35" xfId="0" applyNumberFormat="1" applyFont="1" applyFill="1" applyBorder="1" applyAlignment="1">
      <alignment horizontal="center" vertical="center" wrapText="1"/>
    </xf>
    <xf numFmtId="176" fontId="13" fillId="0" borderId="3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5" fillId="0" borderId="40" xfId="0" applyNumberFormat="1" applyFont="1" applyFill="1" applyBorder="1" applyAlignment="1">
      <alignment horizontal="center" vertical="center" textRotation="255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8" fillId="19" borderId="36" xfId="0" applyFont="1" applyFill="1" applyBorder="1" applyAlignment="1">
      <alignment horizontal="left" vertical="center" wrapText="1"/>
    </xf>
    <xf numFmtId="0" fontId="14" fillId="19" borderId="41" xfId="0" applyFont="1" applyFill="1" applyBorder="1" applyAlignment="1">
      <alignment horizontal="left" vertical="center" wrapText="1"/>
    </xf>
    <xf numFmtId="0" fontId="5" fillId="0" borderId="34" xfId="0" applyNumberFormat="1" applyFont="1" applyFill="1" applyBorder="1" applyAlignment="1">
      <alignment horizontal="center" vertical="center" textRotation="255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left" vertical="center" wrapText="1"/>
    </xf>
    <xf numFmtId="0" fontId="39" fillId="0" borderId="41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4" xfId="0" applyNumberFormat="1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4" fillId="0" borderId="40" xfId="0" applyNumberFormat="1" applyFont="1" applyFill="1" applyBorder="1" applyAlignment="1">
      <alignment horizontal="center" vertical="center" textRotation="255" wrapText="1"/>
    </xf>
    <xf numFmtId="0" fontId="14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center" vertical="center" textRotation="255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center" vertical="center" textRotation="255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5" fillId="0" borderId="50" xfId="0" applyNumberFormat="1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51" xfId="0" applyNumberFormat="1" applyFont="1" applyFill="1" applyBorder="1" applyAlignment="1">
      <alignment horizontal="center" vertical="center" textRotation="255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left" vertical="center" wrapText="1"/>
    </xf>
    <xf numFmtId="0" fontId="38" fillId="0" borderId="34" xfId="0" applyFont="1" applyFill="1" applyBorder="1" applyAlignment="1">
      <alignment horizontal="left" vertical="center" wrapText="1"/>
    </xf>
    <xf numFmtId="176" fontId="16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177" fontId="40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8" fillId="0" borderId="36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8" fillId="0" borderId="37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177" fontId="39" fillId="0" borderId="24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4.125" style="110" customWidth="1"/>
    <col min="2" max="2" width="5.75390625" style="111" customWidth="1"/>
    <col min="3" max="3" width="9.75390625" style="111" customWidth="1"/>
    <col min="4" max="4" width="18.75390625" style="111" customWidth="1"/>
    <col min="5" max="12" width="8.50390625" style="110" customWidth="1"/>
    <col min="13" max="13" width="86.625" style="110" customWidth="1"/>
    <col min="14" max="236" width="9.00390625" style="107" customWidth="1"/>
  </cols>
  <sheetData>
    <row r="1" spans="1:13" ht="34.5" customHeight="1">
      <c r="A1" s="181" t="s">
        <v>0</v>
      </c>
      <c r="B1" s="181"/>
      <c r="C1" s="182" t="s">
        <v>1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108" customFormat="1" ht="18" customHeight="1">
      <c r="A2" s="116" t="s">
        <v>2</v>
      </c>
      <c r="B2" s="117" t="s">
        <v>3</v>
      </c>
      <c r="C2" s="116"/>
      <c r="D2" s="116"/>
      <c r="E2" s="183" t="s">
        <v>4</v>
      </c>
      <c r="F2" s="121"/>
      <c r="G2" s="121"/>
      <c r="H2" s="121"/>
      <c r="I2" s="121"/>
      <c r="J2" s="121"/>
      <c r="K2" s="121"/>
      <c r="L2" s="121"/>
      <c r="M2" s="120" t="s">
        <v>5</v>
      </c>
    </row>
    <row r="3" spans="1:13" s="108" customFormat="1" ht="21" customHeight="1">
      <c r="A3" s="116"/>
      <c r="B3" s="117"/>
      <c r="C3" s="121"/>
      <c r="D3" s="121"/>
      <c r="E3" s="183">
        <v>2008</v>
      </c>
      <c r="F3" s="121">
        <v>2009</v>
      </c>
      <c r="G3" s="121">
        <v>2010</v>
      </c>
      <c r="H3" s="121">
        <v>2011</v>
      </c>
      <c r="I3" s="121">
        <v>2012</v>
      </c>
      <c r="J3" s="121">
        <v>2013</v>
      </c>
      <c r="K3" s="121">
        <v>2014</v>
      </c>
      <c r="L3" s="121">
        <v>2015</v>
      </c>
      <c r="M3" s="124"/>
    </row>
    <row r="4" spans="1:13" s="109" customFormat="1" ht="18" customHeight="1">
      <c r="A4" s="125" t="s">
        <v>6</v>
      </c>
      <c r="B4" s="126" t="s">
        <v>7</v>
      </c>
      <c r="C4" s="127" t="s">
        <v>8</v>
      </c>
      <c r="D4" s="127"/>
      <c r="E4" s="184" t="e">
        <f aca="true" t="shared" si="0" ref="E4:E19">K4*0.888</f>
        <v>#REF!</v>
      </c>
      <c r="F4" s="184" t="e">
        <f aca="true" t="shared" si="1" ref="F4:F19">K4*0.895</f>
        <v>#REF!</v>
      </c>
      <c r="G4" s="184" t="e">
        <f aca="true" t="shared" si="2" ref="G4:G19">K4*0.942</f>
        <v>#REF!</v>
      </c>
      <c r="H4" s="184" t="e">
        <f aca="true" t="shared" si="3" ref="H4:H19">K4*0.977</f>
        <v>#REF!</v>
      </c>
      <c r="I4" s="184" t="e">
        <f aca="true" t="shared" si="4" ref="I4:I19">K4*0.96</f>
        <v>#REF!</v>
      </c>
      <c r="J4" s="184" t="e">
        <f>K4*0.993</f>
        <v>#REF!</v>
      </c>
      <c r="K4" s="184" t="e">
        <f>#REF!*0.95</f>
        <v>#REF!</v>
      </c>
      <c r="L4" s="184" t="e">
        <f aca="true" t="shared" si="5" ref="L4:L19">K4*0.981</f>
        <v>#REF!</v>
      </c>
      <c r="M4" s="197" t="s">
        <v>9</v>
      </c>
    </row>
    <row r="5" spans="1:13" s="109" customFormat="1" ht="18" customHeight="1">
      <c r="A5" s="125"/>
      <c r="B5" s="126"/>
      <c r="C5" s="127" t="s">
        <v>10</v>
      </c>
      <c r="D5" s="127" t="s">
        <v>11</v>
      </c>
      <c r="E5" s="184" t="e">
        <f t="shared" si="0"/>
        <v>#REF!</v>
      </c>
      <c r="F5" s="184" t="e">
        <f t="shared" si="1"/>
        <v>#REF!</v>
      </c>
      <c r="G5" s="184" t="e">
        <f t="shared" si="2"/>
        <v>#REF!</v>
      </c>
      <c r="H5" s="184" t="e">
        <f t="shared" si="3"/>
        <v>#REF!</v>
      </c>
      <c r="I5" s="184" t="e">
        <f t="shared" si="4"/>
        <v>#REF!</v>
      </c>
      <c r="J5" s="184" t="e">
        <f aca="true" t="shared" si="6" ref="J5:J21">K5*0.993</f>
        <v>#REF!</v>
      </c>
      <c r="K5" s="184" t="e">
        <f>#REF!*0.95</f>
        <v>#REF!</v>
      </c>
      <c r="L5" s="184" t="e">
        <f t="shared" si="5"/>
        <v>#REF!</v>
      </c>
      <c r="M5" s="198"/>
    </row>
    <row r="6" spans="1:13" s="109" customFormat="1" ht="18" customHeight="1">
      <c r="A6" s="125"/>
      <c r="B6" s="126"/>
      <c r="C6" s="127"/>
      <c r="D6" s="127" t="s">
        <v>12</v>
      </c>
      <c r="E6" s="184" t="e">
        <f t="shared" si="0"/>
        <v>#REF!</v>
      </c>
      <c r="F6" s="184" t="e">
        <f t="shared" si="1"/>
        <v>#REF!</v>
      </c>
      <c r="G6" s="184" t="e">
        <f t="shared" si="2"/>
        <v>#REF!</v>
      </c>
      <c r="H6" s="184" t="e">
        <f t="shared" si="3"/>
        <v>#REF!</v>
      </c>
      <c r="I6" s="184" t="e">
        <f t="shared" si="4"/>
        <v>#REF!</v>
      </c>
      <c r="J6" s="184" t="e">
        <f t="shared" si="6"/>
        <v>#REF!</v>
      </c>
      <c r="K6" s="184" t="e">
        <f>#REF!*0.95</f>
        <v>#REF!</v>
      </c>
      <c r="L6" s="184" t="e">
        <f t="shared" si="5"/>
        <v>#REF!</v>
      </c>
      <c r="M6" s="198"/>
    </row>
    <row r="7" spans="1:13" s="109" customFormat="1" ht="18" customHeight="1">
      <c r="A7" s="125"/>
      <c r="B7" s="126"/>
      <c r="C7" s="127"/>
      <c r="D7" s="127" t="s">
        <v>13</v>
      </c>
      <c r="E7" s="184" t="e">
        <f t="shared" si="0"/>
        <v>#REF!</v>
      </c>
      <c r="F7" s="184" t="e">
        <f t="shared" si="1"/>
        <v>#REF!</v>
      </c>
      <c r="G7" s="184" t="e">
        <f t="shared" si="2"/>
        <v>#REF!</v>
      </c>
      <c r="H7" s="184" t="e">
        <f t="shared" si="3"/>
        <v>#REF!</v>
      </c>
      <c r="I7" s="184" t="e">
        <f t="shared" si="4"/>
        <v>#REF!</v>
      </c>
      <c r="J7" s="184" t="e">
        <f t="shared" si="6"/>
        <v>#REF!</v>
      </c>
      <c r="K7" s="184" t="e">
        <f>#REF!*0.95</f>
        <v>#REF!</v>
      </c>
      <c r="L7" s="184" t="e">
        <f t="shared" si="5"/>
        <v>#REF!</v>
      </c>
      <c r="M7" s="198"/>
    </row>
    <row r="8" spans="1:13" s="109" customFormat="1" ht="18" customHeight="1">
      <c r="A8" s="125"/>
      <c r="B8" s="132" t="s">
        <v>14</v>
      </c>
      <c r="C8" s="133" t="s">
        <v>15</v>
      </c>
      <c r="D8" s="133"/>
      <c r="E8" s="184" t="e">
        <f t="shared" si="0"/>
        <v>#REF!</v>
      </c>
      <c r="F8" s="184" t="e">
        <f t="shared" si="1"/>
        <v>#REF!</v>
      </c>
      <c r="G8" s="184" t="e">
        <f t="shared" si="2"/>
        <v>#REF!</v>
      </c>
      <c r="H8" s="184" t="e">
        <f t="shared" si="3"/>
        <v>#REF!</v>
      </c>
      <c r="I8" s="184" t="e">
        <f t="shared" si="4"/>
        <v>#REF!</v>
      </c>
      <c r="J8" s="184" t="e">
        <f t="shared" si="6"/>
        <v>#REF!</v>
      </c>
      <c r="K8" s="184" t="e">
        <f>#REF!*0.95</f>
        <v>#REF!</v>
      </c>
      <c r="L8" s="184" t="e">
        <f t="shared" si="5"/>
        <v>#REF!</v>
      </c>
      <c r="M8" s="135" t="s">
        <v>16</v>
      </c>
    </row>
    <row r="9" spans="1:13" s="109" customFormat="1" ht="18" customHeight="1">
      <c r="A9" s="125"/>
      <c r="B9" s="132"/>
      <c r="C9" s="127" t="s">
        <v>17</v>
      </c>
      <c r="D9" s="127"/>
      <c r="E9" s="184" t="e">
        <f t="shared" si="0"/>
        <v>#REF!</v>
      </c>
      <c r="F9" s="184" t="e">
        <f t="shared" si="1"/>
        <v>#REF!</v>
      </c>
      <c r="G9" s="184" t="e">
        <f t="shared" si="2"/>
        <v>#REF!</v>
      </c>
      <c r="H9" s="184" t="e">
        <f t="shared" si="3"/>
        <v>#REF!</v>
      </c>
      <c r="I9" s="184" t="e">
        <f t="shared" si="4"/>
        <v>#REF!</v>
      </c>
      <c r="J9" s="184" t="e">
        <f t="shared" si="6"/>
        <v>#REF!</v>
      </c>
      <c r="K9" s="184" t="e">
        <f>#REF!*0.95</f>
        <v>#REF!</v>
      </c>
      <c r="L9" s="184" t="e">
        <f t="shared" si="5"/>
        <v>#REF!</v>
      </c>
      <c r="M9" s="136"/>
    </row>
    <row r="10" spans="1:13" s="109" customFormat="1" ht="18" customHeight="1">
      <c r="A10" s="125"/>
      <c r="B10" s="132"/>
      <c r="C10" s="137" t="s">
        <v>18</v>
      </c>
      <c r="D10" s="137"/>
      <c r="E10" s="184" t="e">
        <f t="shared" si="0"/>
        <v>#REF!</v>
      </c>
      <c r="F10" s="184" t="e">
        <f t="shared" si="1"/>
        <v>#REF!</v>
      </c>
      <c r="G10" s="184" t="e">
        <f t="shared" si="2"/>
        <v>#REF!</v>
      </c>
      <c r="H10" s="184" t="e">
        <f t="shared" si="3"/>
        <v>#REF!</v>
      </c>
      <c r="I10" s="184" t="e">
        <f t="shared" si="4"/>
        <v>#REF!</v>
      </c>
      <c r="J10" s="184" t="e">
        <f t="shared" si="6"/>
        <v>#REF!</v>
      </c>
      <c r="K10" s="184" t="e">
        <f>#REF!*0.95</f>
        <v>#REF!</v>
      </c>
      <c r="L10" s="184" t="e">
        <f t="shared" si="5"/>
        <v>#REF!</v>
      </c>
      <c r="M10" s="136"/>
    </row>
    <row r="11" spans="1:13" s="109" customFormat="1" ht="18" customHeight="1">
      <c r="A11" s="125"/>
      <c r="B11" s="126"/>
      <c r="C11" s="127" t="s">
        <v>19</v>
      </c>
      <c r="D11" s="127"/>
      <c r="E11" s="184" t="e">
        <f t="shared" si="0"/>
        <v>#REF!</v>
      </c>
      <c r="F11" s="184" t="e">
        <f t="shared" si="1"/>
        <v>#REF!</v>
      </c>
      <c r="G11" s="184" t="e">
        <f t="shared" si="2"/>
        <v>#REF!</v>
      </c>
      <c r="H11" s="184" t="e">
        <f t="shared" si="3"/>
        <v>#REF!</v>
      </c>
      <c r="I11" s="184" t="e">
        <f t="shared" si="4"/>
        <v>#REF!</v>
      </c>
      <c r="J11" s="184" t="e">
        <f t="shared" si="6"/>
        <v>#REF!</v>
      </c>
      <c r="K11" s="184" t="e">
        <f>#REF!*0.95</f>
        <v>#REF!</v>
      </c>
      <c r="L11" s="184" t="e">
        <f t="shared" si="5"/>
        <v>#REF!</v>
      </c>
      <c r="M11" s="139" t="s">
        <v>20</v>
      </c>
    </row>
    <row r="12" spans="1:13" s="109" customFormat="1" ht="18" customHeight="1">
      <c r="A12" s="125"/>
      <c r="B12" s="140" t="s">
        <v>21</v>
      </c>
      <c r="C12" s="133" t="s">
        <v>22</v>
      </c>
      <c r="D12" s="133" t="s">
        <v>23</v>
      </c>
      <c r="E12" s="184" t="e">
        <f t="shared" si="0"/>
        <v>#REF!</v>
      </c>
      <c r="F12" s="184" t="e">
        <f t="shared" si="1"/>
        <v>#REF!</v>
      </c>
      <c r="G12" s="184" t="e">
        <f t="shared" si="2"/>
        <v>#REF!</v>
      </c>
      <c r="H12" s="184" t="e">
        <f t="shared" si="3"/>
        <v>#REF!</v>
      </c>
      <c r="I12" s="184" t="e">
        <f t="shared" si="4"/>
        <v>#REF!</v>
      </c>
      <c r="J12" s="184" t="e">
        <f t="shared" si="6"/>
        <v>#REF!</v>
      </c>
      <c r="K12" s="184" t="e">
        <f>#REF!*0.95</f>
        <v>#REF!</v>
      </c>
      <c r="L12" s="184" t="e">
        <f t="shared" si="5"/>
        <v>#REF!</v>
      </c>
      <c r="M12" s="199" t="s">
        <v>24</v>
      </c>
    </row>
    <row r="13" spans="1:13" s="109" customFormat="1" ht="18" customHeight="1">
      <c r="A13" s="125"/>
      <c r="B13" s="140"/>
      <c r="C13" s="127"/>
      <c r="D13" s="127" t="s">
        <v>25</v>
      </c>
      <c r="E13" s="184" t="e">
        <f t="shared" si="0"/>
        <v>#REF!</v>
      </c>
      <c r="F13" s="184" t="e">
        <f t="shared" si="1"/>
        <v>#REF!</v>
      </c>
      <c r="G13" s="184" t="e">
        <f t="shared" si="2"/>
        <v>#REF!</v>
      </c>
      <c r="H13" s="184" t="e">
        <f t="shared" si="3"/>
        <v>#REF!</v>
      </c>
      <c r="I13" s="184" t="e">
        <f t="shared" si="4"/>
        <v>#REF!</v>
      </c>
      <c r="J13" s="184" t="e">
        <f t="shared" si="6"/>
        <v>#REF!</v>
      </c>
      <c r="K13" s="184" t="e">
        <f>#REF!*0.95</f>
        <v>#REF!</v>
      </c>
      <c r="L13" s="184" t="e">
        <f t="shared" si="5"/>
        <v>#REF!</v>
      </c>
      <c r="M13" s="148"/>
    </row>
    <row r="14" spans="1:13" s="109" customFormat="1" ht="18" customHeight="1">
      <c r="A14" s="125"/>
      <c r="B14" s="140"/>
      <c r="C14" s="127" t="s">
        <v>26</v>
      </c>
      <c r="D14" s="127"/>
      <c r="E14" s="184" t="e">
        <f t="shared" si="0"/>
        <v>#REF!</v>
      </c>
      <c r="F14" s="184" t="e">
        <f t="shared" si="1"/>
        <v>#REF!</v>
      </c>
      <c r="G14" s="184" t="e">
        <f t="shared" si="2"/>
        <v>#REF!</v>
      </c>
      <c r="H14" s="184" t="e">
        <f t="shared" si="3"/>
        <v>#REF!</v>
      </c>
      <c r="I14" s="184" t="e">
        <f t="shared" si="4"/>
        <v>#REF!</v>
      </c>
      <c r="J14" s="184" t="e">
        <f t="shared" si="6"/>
        <v>#REF!</v>
      </c>
      <c r="K14" s="184" t="e">
        <f>#REF!*0.95</f>
        <v>#REF!</v>
      </c>
      <c r="L14" s="184" t="e">
        <f t="shared" si="5"/>
        <v>#REF!</v>
      </c>
      <c r="M14" s="148"/>
    </row>
    <row r="15" spans="1:13" s="109" customFormat="1" ht="18" customHeight="1">
      <c r="A15" s="125"/>
      <c r="B15" s="140"/>
      <c r="C15" s="127" t="s">
        <v>27</v>
      </c>
      <c r="D15" s="127"/>
      <c r="E15" s="184" t="e">
        <f t="shared" si="0"/>
        <v>#REF!</v>
      </c>
      <c r="F15" s="184" t="e">
        <f t="shared" si="1"/>
        <v>#REF!</v>
      </c>
      <c r="G15" s="184" t="e">
        <f t="shared" si="2"/>
        <v>#REF!</v>
      </c>
      <c r="H15" s="184" t="e">
        <f t="shared" si="3"/>
        <v>#REF!</v>
      </c>
      <c r="I15" s="184" t="e">
        <f t="shared" si="4"/>
        <v>#REF!</v>
      </c>
      <c r="J15" s="184" t="e">
        <f t="shared" si="6"/>
        <v>#REF!</v>
      </c>
      <c r="K15" s="184" t="e">
        <f>#REF!*0.95</f>
        <v>#REF!</v>
      </c>
      <c r="L15" s="184" t="e">
        <f t="shared" si="5"/>
        <v>#REF!</v>
      </c>
      <c r="M15" s="148"/>
    </row>
    <row r="16" spans="1:13" s="109" customFormat="1" ht="18" customHeight="1">
      <c r="A16" s="125"/>
      <c r="B16" s="140"/>
      <c r="C16" s="127" t="s">
        <v>28</v>
      </c>
      <c r="D16" s="127" t="s">
        <v>29</v>
      </c>
      <c r="E16" s="184" t="e">
        <f t="shared" si="0"/>
        <v>#REF!</v>
      </c>
      <c r="F16" s="184" t="e">
        <f t="shared" si="1"/>
        <v>#REF!</v>
      </c>
      <c r="G16" s="184" t="e">
        <f t="shared" si="2"/>
        <v>#REF!</v>
      </c>
      <c r="H16" s="184" t="e">
        <f t="shared" si="3"/>
        <v>#REF!</v>
      </c>
      <c r="I16" s="184" t="e">
        <f t="shared" si="4"/>
        <v>#REF!</v>
      </c>
      <c r="J16" s="184" t="e">
        <f t="shared" si="6"/>
        <v>#REF!</v>
      </c>
      <c r="K16" s="184" t="e">
        <f>#REF!*0.95</f>
        <v>#REF!</v>
      </c>
      <c r="L16" s="184" t="e">
        <f t="shared" si="5"/>
        <v>#REF!</v>
      </c>
      <c r="M16" s="148"/>
    </row>
    <row r="17" spans="1:13" s="109" customFormat="1" ht="18" customHeight="1">
      <c r="A17" s="125"/>
      <c r="B17" s="140"/>
      <c r="C17" s="127"/>
      <c r="D17" s="127" t="s">
        <v>30</v>
      </c>
      <c r="E17" s="185" t="e">
        <f t="shared" si="0"/>
        <v>#REF!</v>
      </c>
      <c r="F17" s="185" t="e">
        <f t="shared" si="1"/>
        <v>#REF!</v>
      </c>
      <c r="G17" s="185" t="e">
        <f t="shared" si="2"/>
        <v>#REF!</v>
      </c>
      <c r="H17" s="185" t="e">
        <f t="shared" si="3"/>
        <v>#REF!</v>
      </c>
      <c r="I17" s="185" t="e">
        <f t="shared" si="4"/>
        <v>#REF!</v>
      </c>
      <c r="J17" s="185" t="e">
        <f t="shared" si="6"/>
        <v>#REF!</v>
      </c>
      <c r="K17" s="185" t="e">
        <f>#REF!*0.95</f>
        <v>#REF!</v>
      </c>
      <c r="L17" s="185" t="e">
        <f t="shared" si="5"/>
        <v>#REF!</v>
      </c>
      <c r="M17" s="148"/>
    </row>
    <row r="18" spans="1:13" s="109" customFormat="1" ht="18" customHeight="1">
      <c r="A18" s="125"/>
      <c r="B18" s="140"/>
      <c r="C18" s="127"/>
      <c r="D18" s="127" t="s">
        <v>31</v>
      </c>
      <c r="E18" s="185" t="e">
        <f t="shared" si="0"/>
        <v>#REF!</v>
      </c>
      <c r="F18" s="185" t="e">
        <f t="shared" si="1"/>
        <v>#REF!</v>
      </c>
      <c r="G18" s="185" t="e">
        <f t="shared" si="2"/>
        <v>#REF!</v>
      </c>
      <c r="H18" s="185" t="e">
        <f t="shared" si="3"/>
        <v>#REF!</v>
      </c>
      <c r="I18" s="185" t="e">
        <f t="shared" si="4"/>
        <v>#REF!</v>
      </c>
      <c r="J18" s="185" t="e">
        <f t="shared" si="6"/>
        <v>#REF!</v>
      </c>
      <c r="K18" s="185" t="e">
        <f>#REF!*0.95</f>
        <v>#REF!</v>
      </c>
      <c r="L18" s="185" t="e">
        <f t="shared" si="5"/>
        <v>#REF!</v>
      </c>
      <c r="M18" s="148"/>
    </row>
    <row r="19" spans="1:13" s="109" customFormat="1" ht="18" customHeight="1">
      <c r="A19" s="125"/>
      <c r="B19" s="140"/>
      <c r="C19" s="127"/>
      <c r="D19" s="127" t="s">
        <v>32</v>
      </c>
      <c r="E19" s="186" t="e">
        <f t="shared" si="0"/>
        <v>#REF!</v>
      </c>
      <c r="F19" s="186" t="e">
        <f t="shared" si="1"/>
        <v>#REF!</v>
      </c>
      <c r="G19" s="186" t="e">
        <f t="shared" si="2"/>
        <v>#REF!</v>
      </c>
      <c r="H19" s="186" t="e">
        <f t="shared" si="3"/>
        <v>#REF!</v>
      </c>
      <c r="I19" s="186" t="e">
        <f t="shared" si="4"/>
        <v>#REF!</v>
      </c>
      <c r="J19" s="186" t="e">
        <f t="shared" si="6"/>
        <v>#REF!</v>
      </c>
      <c r="K19" s="186" t="e">
        <f>#REF!*0.95</f>
        <v>#REF!</v>
      </c>
      <c r="L19" s="186" t="e">
        <f t="shared" si="5"/>
        <v>#REF!</v>
      </c>
      <c r="M19" s="148"/>
    </row>
    <row r="20" spans="1:13" s="109" customFormat="1" ht="18" customHeight="1">
      <c r="A20" s="125"/>
      <c r="B20" s="140"/>
      <c r="C20" s="127"/>
      <c r="D20" s="187" t="s">
        <v>33</v>
      </c>
      <c r="E20" s="185" t="e">
        <f aca="true" t="shared" si="7" ref="E19:E38">K20*0.888</f>
        <v>#REF!</v>
      </c>
      <c r="F20" s="185" t="e">
        <f aca="true" t="shared" si="8" ref="F19:F38">K20*0.895</f>
        <v>#REF!</v>
      </c>
      <c r="G20" s="185" t="e">
        <f aca="true" t="shared" si="9" ref="G19:G38">K20*0.942</f>
        <v>#REF!</v>
      </c>
      <c r="H20" s="185" t="e">
        <f aca="true" t="shared" si="10" ref="H19:H38">K20*0.977</f>
        <v>#REF!</v>
      </c>
      <c r="I20" s="185" t="e">
        <f aca="true" t="shared" si="11" ref="I19:I38">K20*0.96</f>
        <v>#REF!</v>
      </c>
      <c r="J20" s="185" t="e">
        <f aca="true" t="shared" si="12" ref="J19:J22">K20*0.993</f>
        <v>#REF!</v>
      </c>
      <c r="K20" s="185" t="e">
        <f>#REF!*0.95</f>
        <v>#REF!</v>
      </c>
      <c r="L20" s="185" t="e">
        <f aca="true" t="shared" si="13" ref="L19:L38">K20*0.981</f>
        <v>#REF!</v>
      </c>
      <c r="M20" s="148"/>
    </row>
    <row r="21" spans="1:13" s="109" customFormat="1" ht="18" customHeight="1">
      <c r="A21" s="125"/>
      <c r="B21" s="140"/>
      <c r="C21" s="127"/>
      <c r="D21" s="187" t="s">
        <v>34</v>
      </c>
      <c r="E21" s="184" t="e">
        <f t="shared" si="7"/>
        <v>#REF!</v>
      </c>
      <c r="F21" s="184" t="e">
        <f t="shared" si="8"/>
        <v>#REF!</v>
      </c>
      <c r="G21" s="184" t="e">
        <f t="shared" si="9"/>
        <v>#REF!</v>
      </c>
      <c r="H21" s="184" t="e">
        <f t="shared" si="10"/>
        <v>#REF!</v>
      </c>
      <c r="I21" s="184" t="e">
        <f t="shared" si="11"/>
        <v>#REF!</v>
      </c>
      <c r="J21" s="184" t="e">
        <f t="shared" si="12"/>
        <v>#REF!</v>
      </c>
      <c r="K21" s="184" t="e">
        <f>#REF!*0.95</f>
        <v>#REF!</v>
      </c>
      <c r="L21" s="184" t="e">
        <f t="shared" si="13"/>
        <v>#REF!</v>
      </c>
      <c r="M21" s="148"/>
    </row>
    <row r="22" spans="1:13" s="109" customFormat="1" ht="18" customHeight="1">
      <c r="A22" s="125"/>
      <c r="B22" s="140"/>
      <c r="C22" s="127" t="s">
        <v>35</v>
      </c>
      <c r="D22" s="127" t="s">
        <v>29</v>
      </c>
      <c r="E22" s="184" t="e">
        <f t="shared" si="7"/>
        <v>#REF!</v>
      </c>
      <c r="F22" s="184" t="e">
        <f t="shared" si="8"/>
        <v>#REF!</v>
      </c>
      <c r="G22" s="184" t="e">
        <f t="shared" si="9"/>
        <v>#REF!</v>
      </c>
      <c r="H22" s="184" t="e">
        <f t="shared" si="10"/>
        <v>#REF!</v>
      </c>
      <c r="I22" s="184" t="e">
        <f t="shared" si="11"/>
        <v>#REF!</v>
      </c>
      <c r="J22" s="184" t="e">
        <f t="shared" si="12"/>
        <v>#REF!</v>
      </c>
      <c r="K22" s="184" t="e">
        <f>#REF!*0.95</f>
        <v>#REF!</v>
      </c>
      <c r="L22" s="184" t="e">
        <f t="shared" si="13"/>
        <v>#REF!</v>
      </c>
      <c r="M22" s="200" t="s">
        <v>36</v>
      </c>
    </row>
    <row r="23" spans="1:13" s="109" customFormat="1" ht="18" customHeight="1">
      <c r="A23" s="125"/>
      <c r="B23" s="140"/>
      <c r="C23" s="127"/>
      <c r="D23" s="127" t="s">
        <v>37</v>
      </c>
      <c r="E23" s="185" t="e">
        <f t="shared" si="7"/>
        <v>#REF!</v>
      </c>
      <c r="F23" s="185" t="e">
        <f t="shared" si="8"/>
        <v>#REF!</v>
      </c>
      <c r="G23" s="185" t="e">
        <f t="shared" si="9"/>
        <v>#REF!</v>
      </c>
      <c r="H23" s="185" t="e">
        <f t="shared" si="10"/>
        <v>#REF!</v>
      </c>
      <c r="I23" s="185" t="e">
        <f t="shared" si="11"/>
        <v>#REF!</v>
      </c>
      <c r="J23" s="185" t="e">
        <f aca="true" t="shared" si="14" ref="J23:J27">K23*0.993</f>
        <v>#REF!</v>
      </c>
      <c r="K23" s="185" t="e">
        <f>#REF!*0.95</f>
        <v>#REF!</v>
      </c>
      <c r="L23" s="185" t="e">
        <f t="shared" si="13"/>
        <v>#REF!</v>
      </c>
      <c r="M23" s="201"/>
    </row>
    <row r="24" spans="1:13" s="109" customFormat="1" ht="18" customHeight="1">
      <c r="A24" s="125"/>
      <c r="B24" s="140"/>
      <c r="C24" s="127"/>
      <c r="D24" s="127" t="s">
        <v>38</v>
      </c>
      <c r="E24" s="185" t="e">
        <f t="shared" si="7"/>
        <v>#REF!</v>
      </c>
      <c r="F24" s="185" t="e">
        <f t="shared" si="8"/>
        <v>#REF!</v>
      </c>
      <c r="G24" s="185" t="e">
        <f t="shared" si="9"/>
        <v>#REF!</v>
      </c>
      <c r="H24" s="185" t="e">
        <f t="shared" si="10"/>
        <v>#REF!</v>
      </c>
      <c r="I24" s="185" t="e">
        <f t="shared" si="11"/>
        <v>#REF!</v>
      </c>
      <c r="J24" s="185" t="e">
        <f t="shared" si="14"/>
        <v>#REF!</v>
      </c>
      <c r="K24" s="185" t="e">
        <f>#REF!*0.95</f>
        <v>#REF!</v>
      </c>
      <c r="L24" s="185" t="e">
        <f t="shared" si="13"/>
        <v>#REF!</v>
      </c>
      <c r="M24" s="201"/>
    </row>
    <row r="25" spans="1:13" s="109" customFormat="1" ht="18" customHeight="1">
      <c r="A25" s="125"/>
      <c r="B25" s="140"/>
      <c r="C25" s="127"/>
      <c r="D25" s="188" t="s">
        <v>39</v>
      </c>
      <c r="E25" s="185" t="e">
        <f t="shared" si="7"/>
        <v>#REF!</v>
      </c>
      <c r="F25" s="185" t="e">
        <f t="shared" si="8"/>
        <v>#REF!</v>
      </c>
      <c r="G25" s="185" t="e">
        <f t="shared" si="9"/>
        <v>#REF!</v>
      </c>
      <c r="H25" s="185" t="e">
        <f t="shared" si="10"/>
        <v>#REF!</v>
      </c>
      <c r="I25" s="185" t="e">
        <f t="shared" si="11"/>
        <v>#REF!</v>
      </c>
      <c r="J25" s="185" t="e">
        <f t="shared" si="14"/>
        <v>#REF!</v>
      </c>
      <c r="K25" s="185" t="e">
        <f>#REF!*0.95</f>
        <v>#REF!</v>
      </c>
      <c r="L25" s="185" t="e">
        <f t="shared" si="13"/>
        <v>#REF!</v>
      </c>
      <c r="M25" s="201"/>
    </row>
    <row r="26" spans="1:13" s="109" customFormat="1" ht="18" customHeight="1">
      <c r="A26" s="125"/>
      <c r="B26" s="140"/>
      <c r="C26" s="127"/>
      <c r="D26" s="187" t="s">
        <v>34</v>
      </c>
      <c r="E26" s="184" t="e">
        <f t="shared" si="7"/>
        <v>#REF!</v>
      </c>
      <c r="F26" s="184" t="e">
        <f t="shared" si="8"/>
        <v>#REF!</v>
      </c>
      <c r="G26" s="184" t="e">
        <f t="shared" si="9"/>
        <v>#REF!</v>
      </c>
      <c r="H26" s="184" t="e">
        <f t="shared" si="10"/>
        <v>#REF!</v>
      </c>
      <c r="I26" s="184" t="e">
        <f t="shared" si="11"/>
        <v>#REF!</v>
      </c>
      <c r="J26" s="184" t="e">
        <f t="shared" si="14"/>
        <v>#REF!</v>
      </c>
      <c r="K26" s="184" t="e">
        <f>#REF!*0.95</f>
        <v>#REF!</v>
      </c>
      <c r="L26" s="184" t="e">
        <f t="shared" si="13"/>
        <v>#REF!</v>
      </c>
      <c r="M26" s="201"/>
    </row>
    <row r="27" spans="1:13" s="109" customFormat="1" ht="63.75" customHeight="1">
      <c r="A27" s="125"/>
      <c r="B27" s="132" t="s">
        <v>40</v>
      </c>
      <c r="C27" s="189" t="s">
        <v>41</v>
      </c>
      <c r="D27" s="190"/>
      <c r="E27" s="184">
        <f t="shared" si="7"/>
        <v>710.4</v>
      </c>
      <c r="F27" s="184">
        <f t="shared" si="8"/>
        <v>716</v>
      </c>
      <c r="G27" s="184">
        <f t="shared" si="9"/>
        <v>753.5999999999999</v>
      </c>
      <c r="H27" s="184">
        <f t="shared" si="10"/>
        <v>781.6</v>
      </c>
      <c r="I27" s="184">
        <f t="shared" si="11"/>
        <v>768</v>
      </c>
      <c r="J27" s="184">
        <f t="shared" si="14"/>
        <v>794.4</v>
      </c>
      <c r="K27" s="202">
        <v>800</v>
      </c>
      <c r="L27" s="184">
        <f t="shared" si="13"/>
        <v>784.8</v>
      </c>
      <c r="M27" s="203" t="s">
        <v>42</v>
      </c>
    </row>
    <row r="28" spans="1:13" s="109" customFormat="1" ht="18" customHeight="1">
      <c r="A28" s="125"/>
      <c r="B28" s="132"/>
      <c r="C28" s="191" t="s">
        <v>43</v>
      </c>
      <c r="D28" s="192" t="s">
        <v>44</v>
      </c>
      <c r="E28" s="184" t="e">
        <f t="shared" si="7"/>
        <v>#REF!</v>
      </c>
      <c r="F28" s="184" t="e">
        <f t="shared" si="8"/>
        <v>#REF!</v>
      </c>
      <c r="G28" s="184" t="e">
        <f t="shared" si="9"/>
        <v>#REF!</v>
      </c>
      <c r="H28" s="184" t="e">
        <f t="shared" si="10"/>
        <v>#REF!</v>
      </c>
      <c r="I28" s="184" t="e">
        <f t="shared" si="11"/>
        <v>#REF!</v>
      </c>
      <c r="J28" s="184" t="e">
        <f aca="true" t="shared" si="15" ref="J28:J38">K28*0.993</f>
        <v>#REF!</v>
      </c>
      <c r="K28" s="184" t="e">
        <f>#REF!*0.95</f>
        <v>#REF!</v>
      </c>
      <c r="L28" s="184" t="e">
        <f t="shared" si="13"/>
        <v>#REF!</v>
      </c>
      <c r="M28" s="156" t="s">
        <v>45</v>
      </c>
    </row>
    <row r="29" spans="1:13" s="109" customFormat="1" ht="18" customHeight="1">
      <c r="A29" s="125"/>
      <c r="B29" s="157"/>
      <c r="C29" s="158"/>
      <c r="D29" s="137" t="s">
        <v>46</v>
      </c>
      <c r="E29" s="184" t="e">
        <f t="shared" si="7"/>
        <v>#REF!</v>
      </c>
      <c r="F29" s="184" t="e">
        <f t="shared" si="8"/>
        <v>#REF!</v>
      </c>
      <c r="G29" s="184" t="e">
        <f t="shared" si="9"/>
        <v>#REF!</v>
      </c>
      <c r="H29" s="184" t="e">
        <f t="shared" si="10"/>
        <v>#REF!</v>
      </c>
      <c r="I29" s="184" t="e">
        <f t="shared" si="11"/>
        <v>#REF!</v>
      </c>
      <c r="J29" s="184" t="e">
        <f t="shared" si="15"/>
        <v>#REF!</v>
      </c>
      <c r="K29" s="184" t="e">
        <f>#REF!*0.95</f>
        <v>#REF!</v>
      </c>
      <c r="L29" s="184" t="e">
        <f t="shared" si="13"/>
        <v>#REF!</v>
      </c>
      <c r="M29" s="159"/>
    </row>
    <row r="30" spans="1:13" s="109" customFormat="1" ht="21.75" customHeight="1">
      <c r="A30" s="160"/>
      <c r="B30" s="161" t="s">
        <v>47</v>
      </c>
      <c r="C30" s="161"/>
      <c r="D30" s="161"/>
      <c r="E30" s="184" t="e">
        <f t="shared" si="7"/>
        <v>#REF!</v>
      </c>
      <c r="F30" s="184" t="e">
        <f t="shared" si="8"/>
        <v>#REF!</v>
      </c>
      <c r="G30" s="184" t="e">
        <f t="shared" si="9"/>
        <v>#REF!</v>
      </c>
      <c r="H30" s="184" t="e">
        <f t="shared" si="10"/>
        <v>#REF!</v>
      </c>
      <c r="I30" s="184" t="e">
        <f t="shared" si="11"/>
        <v>#REF!</v>
      </c>
      <c r="J30" s="184" t="e">
        <f t="shared" si="15"/>
        <v>#REF!</v>
      </c>
      <c r="K30" s="184" t="e">
        <f>#REF!*0.95</f>
        <v>#REF!</v>
      </c>
      <c r="L30" s="184" t="e">
        <f t="shared" si="13"/>
        <v>#REF!</v>
      </c>
      <c r="M30" s="204" t="s">
        <v>48</v>
      </c>
    </row>
    <row r="31" spans="1:13" s="109" customFormat="1" ht="18.75" customHeight="1">
      <c r="A31" s="125" t="s">
        <v>49</v>
      </c>
      <c r="B31" s="164" t="s">
        <v>50</v>
      </c>
      <c r="C31" s="165" t="s">
        <v>51</v>
      </c>
      <c r="D31" s="169" t="s">
        <v>52</v>
      </c>
      <c r="E31" s="184" t="e">
        <f t="shared" si="7"/>
        <v>#REF!</v>
      </c>
      <c r="F31" s="184" t="e">
        <f t="shared" si="8"/>
        <v>#REF!</v>
      </c>
      <c r="G31" s="184" t="e">
        <f t="shared" si="9"/>
        <v>#REF!</v>
      </c>
      <c r="H31" s="184" t="e">
        <f t="shared" si="10"/>
        <v>#REF!</v>
      </c>
      <c r="I31" s="184" t="e">
        <f t="shared" si="11"/>
        <v>#REF!</v>
      </c>
      <c r="J31" s="184" t="e">
        <f t="shared" si="15"/>
        <v>#REF!</v>
      </c>
      <c r="K31" s="184" t="e">
        <f>#REF!*0.95</f>
        <v>#REF!</v>
      </c>
      <c r="L31" s="184" t="e">
        <f t="shared" si="13"/>
        <v>#REF!</v>
      </c>
      <c r="M31" s="205" t="s">
        <v>53</v>
      </c>
    </row>
    <row r="32" spans="1:13" s="109" customFormat="1" ht="18.75" customHeight="1">
      <c r="A32" s="125"/>
      <c r="B32" s="168"/>
      <c r="C32" s="169"/>
      <c r="D32" s="169" t="s">
        <v>54</v>
      </c>
      <c r="E32" s="184" t="e">
        <f t="shared" si="7"/>
        <v>#REF!</v>
      </c>
      <c r="F32" s="184" t="e">
        <f t="shared" si="8"/>
        <v>#REF!</v>
      </c>
      <c r="G32" s="184" t="e">
        <f t="shared" si="9"/>
        <v>#REF!</v>
      </c>
      <c r="H32" s="184" t="e">
        <f t="shared" si="10"/>
        <v>#REF!</v>
      </c>
      <c r="I32" s="184" t="e">
        <f t="shared" si="11"/>
        <v>#REF!</v>
      </c>
      <c r="J32" s="184" t="e">
        <f t="shared" si="15"/>
        <v>#REF!</v>
      </c>
      <c r="K32" s="184" t="e">
        <f>#REF!*0.95</f>
        <v>#REF!</v>
      </c>
      <c r="L32" s="184" t="e">
        <f t="shared" si="13"/>
        <v>#REF!</v>
      </c>
      <c r="M32" s="206"/>
    </row>
    <row r="33" spans="1:13" s="109" customFormat="1" ht="18.75" customHeight="1">
      <c r="A33" s="125"/>
      <c r="B33" s="126"/>
      <c r="C33" s="171" t="s">
        <v>55</v>
      </c>
      <c r="D33" s="171"/>
      <c r="E33" s="184" t="e">
        <f t="shared" si="7"/>
        <v>#REF!</v>
      </c>
      <c r="F33" s="184" t="e">
        <f t="shared" si="8"/>
        <v>#REF!</v>
      </c>
      <c r="G33" s="184" t="e">
        <f t="shared" si="9"/>
        <v>#REF!</v>
      </c>
      <c r="H33" s="184" t="e">
        <f t="shared" si="10"/>
        <v>#REF!</v>
      </c>
      <c r="I33" s="184" t="e">
        <f t="shared" si="11"/>
        <v>#REF!</v>
      </c>
      <c r="J33" s="184" t="e">
        <f t="shared" si="15"/>
        <v>#REF!</v>
      </c>
      <c r="K33" s="184" t="e">
        <f>#REF!*0.95</f>
        <v>#REF!</v>
      </c>
      <c r="L33" s="184" t="e">
        <f t="shared" si="13"/>
        <v>#REF!</v>
      </c>
      <c r="M33" s="206"/>
    </row>
    <row r="34" spans="1:13" s="109" customFormat="1" ht="18.75" customHeight="1">
      <c r="A34" s="125"/>
      <c r="B34" s="126"/>
      <c r="C34" s="187" t="s">
        <v>56</v>
      </c>
      <c r="D34" s="187"/>
      <c r="E34" s="184" t="e">
        <f t="shared" si="7"/>
        <v>#REF!</v>
      </c>
      <c r="F34" s="184" t="e">
        <f t="shared" si="8"/>
        <v>#REF!</v>
      </c>
      <c r="G34" s="184" t="e">
        <f t="shared" si="9"/>
        <v>#REF!</v>
      </c>
      <c r="H34" s="184" t="e">
        <f t="shared" si="10"/>
        <v>#REF!</v>
      </c>
      <c r="I34" s="184" t="e">
        <f t="shared" si="11"/>
        <v>#REF!</v>
      </c>
      <c r="J34" s="184" t="e">
        <f t="shared" si="15"/>
        <v>#REF!</v>
      </c>
      <c r="K34" s="184" t="e">
        <f>#REF!*0.95</f>
        <v>#REF!</v>
      </c>
      <c r="L34" s="184" t="e">
        <f t="shared" si="13"/>
        <v>#REF!</v>
      </c>
      <c r="M34" s="207"/>
    </row>
    <row r="35" spans="1:13" s="109" customFormat="1" ht="27" customHeight="1">
      <c r="A35" s="125"/>
      <c r="B35" s="126"/>
      <c r="C35" s="193" t="s">
        <v>57</v>
      </c>
      <c r="D35" s="194"/>
      <c r="E35" s="184">
        <f t="shared" si="7"/>
        <v>79.92</v>
      </c>
      <c r="F35" s="184">
        <f t="shared" si="8"/>
        <v>80.55</v>
      </c>
      <c r="G35" s="184">
        <f t="shared" si="9"/>
        <v>84.78</v>
      </c>
      <c r="H35" s="184">
        <f t="shared" si="10"/>
        <v>87.92999999999999</v>
      </c>
      <c r="I35" s="184">
        <f t="shared" si="11"/>
        <v>86.39999999999999</v>
      </c>
      <c r="J35" s="184">
        <f t="shared" si="15"/>
        <v>89.37</v>
      </c>
      <c r="K35" s="208">
        <v>90</v>
      </c>
      <c r="L35" s="184">
        <f t="shared" si="13"/>
        <v>88.28999999999999</v>
      </c>
      <c r="M35" s="176" t="s">
        <v>58</v>
      </c>
    </row>
    <row r="36" spans="1:13" s="109" customFormat="1" ht="19.5" customHeight="1">
      <c r="A36" s="125"/>
      <c r="B36" s="143" t="s">
        <v>59</v>
      </c>
      <c r="C36" s="195" t="s">
        <v>60</v>
      </c>
      <c r="D36" s="127" t="s">
        <v>61</v>
      </c>
      <c r="E36" s="184" t="e">
        <f t="shared" si="7"/>
        <v>#REF!</v>
      </c>
      <c r="F36" s="184" t="e">
        <f t="shared" si="8"/>
        <v>#REF!</v>
      </c>
      <c r="G36" s="184" t="e">
        <f t="shared" si="9"/>
        <v>#REF!</v>
      </c>
      <c r="H36" s="184" t="e">
        <f t="shared" si="10"/>
        <v>#REF!</v>
      </c>
      <c r="I36" s="184" t="e">
        <f t="shared" si="11"/>
        <v>#REF!</v>
      </c>
      <c r="J36" s="184" t="e">
        <f t="shared" si="15"/>
        <v>#REF!</v>
      </c>
      <c r="K36" s="184" t="e">
        <f>#REF!*0.95</f>
        <v>#REF!</v>
      </c>
      <c r="L36" s="184" t="e">
        <f t="shared" si="13"/>
        <v>#REF!</v>
      </c>
      <c r="M36" s="178" t="s">
        <v>62</v>
      </c>
    </row>
    <row r="37" spans="1:13" s="109" customFormat="1" ht="19.5" customHeight="1">
      <c r="A37" s="125"/>
      <c r="B37" s="143"/>
      <c r="C37" s="127"/>
      <c r="D37" s="127" t="s">
        <v>63</v>
      </c>
      <c r="E37" s="184" t="e">
        <f t="shared" si="7"/>
        <v>#REF!</v>
      </c>
      <c r="F37" s="184" t="e">
        <f t="shared" si="8"/>
        <v>#REF!</v>
      </c>
      <c r="G37" s="184" t="e">
        <f t="shared" si="9"/>
        <v>#REF!</v>
      </c>
      <c r="H37" s="184" t="e">
        <f t="shared" si="10"/>
        <v>#REF!</v>
      </c>
      <c r="I37" s="184" t="e">
        <f t="shared" si="11"/>
        <v>#REF!</v>
      </c>
      <c r="J37" s="184" t="e">
        <f t="shared" si="15"/>
        <v>#REF!</v>
      </c>
      <c r="K37" s="184" t="e">
        <f>#REF!*0.95</f>
        <v>#REF!</v>
      </c>
      <c r="L37" s="184" t="e">
        <f t="shared" si="13"/>
        <v>#REF!</v>
      </c>
      <c r="M37" s="178"/>
    </row>
    <row r="38" spans="1:13" s="109" customFormat="1" ht="19.5" customHeight="1">
      <c r="A38" s="125"/>
      <c r="B38" s="143"/>
      <c r="C38" s="161" t="s">
        <v>64</v>
      </c>
      <c r="D38" s="161"/>
      <c r="E38" s="184" t="e">
        <f t="shared" si="7"/>
        <v>#REF!</v>
      </c>
      <c r="F38" s="184" t="e">
        <f t="shared" si="8"/>
        <v>#REF!</v>
      </c>
      <c r="G38" s="184" t="e">
        <f t="shared" si="9"/>
        <v>#REF!</v>
      </c>
      <c r="H38" s="184" t="e">
        <f t="shared" si="10"/>
        <v>#REF!</v>
      </c>
      <c r="I38" s="184" t="e">
        <f t="shared" si="11"/>
        <v>#REF!</v>
      </c>
      <c r="J38" s="184" t="e">
        <f t="shared" si="15"/>
        <v>#REF!</v>
      </c>
      <c r="K38" s="184" t="e">
        <f>#REF!*0.95</f>
        <v>#REF!</v>
      </c>
      <c r="L38" s="184" t="e">
        <f t="shared" si="13"/>
        <v>#REF!</v>
      </c>
      <c r="M38" s="209" t="s">
        <v>65</v>
      </c>
    </row>
    <row r="41" spans="5:11" ht="20.25">
      <c r="E41" s="196"/>
      <c r="F41" s="196"/>
      <c r="G41" s="196"/>
      <c r="H41" s="196"/>
      <c r="I41" s="196"/>
      <c r="J41" s="196"/>
      <c r="K41" s="19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41"/>
  <sheetViews>
    <sheetView zoomScaleSheetLayoutView="100" workbookViewId="0" topLeftCell="A1">
      <pane xSplit="1" ySplit="3" topLeftCell="B11" activePane="bottomRight" state="frozen"/>
      <selection pane="bottomRight" activeCell="A2" sqref="A2:A3"/>
    </sheetView>
  </sheetViews>
  <sheetFormatPr defaultColWidth="9.00390625" defaultRowHeight="14.25"/>
  <cols>
    <col min="1" max="1" width="4.75390625" style="110" customWidth="1"/>
    <col min="2" max="2" width="4.625" style="111" customWidth="1"/>
    <col min="3" max="3" width="6.25390625" style="111" customWidth="1"/>
    <col min="4" max="4" width="17.00390625" style="111" customWidth="1"/>
    <col min="5" max="7" width="10.875" style="112" customWidth="1"/>
    <col min="8" max="8" width="53.125" style="110" customWidth="1"/>
    <col min="9" max="210" width="9.00390625" style="110" customWidth="1"/>
  </cols>
  <sheetData>
    <row r="1" spans="1:217" s="107" customFormat="1" ht="52.5" customHeight="1">
      <c r="A1" s="113" t="s">
        <v>66</v>
      </c>
      <c r="B1" s="113"/>
      <c r="C1" s="114" t="s">
        <v>67</v>
      </c>
      <c r="D1" s="114"/>
      <c r="E1" s="115"/>
      <c r="F1" s="115"/>
      <c r="G1" s="115"/>
      <c r="H1" s="114"/>
      <c r="HC1"/>
      <c r="HD1"/>
      <c r="HE1"/>
      <c r="HF1"/>
      <c r="HG1"/>
      <c r="HH1"/>
      <c r="HI1"/>
    </row>
    <row r="2" spans="1:8" s="108" customFormat="1" ht="15.75" customHeight="1">
      <c r="A2" s="116" t="s">
        <v>2</v>
      </c>
      <c r="B2" s="117" t="s">
        <v>3</v>
      </c>
      <c r="C2" s="116"/>
      <c r="D2" s="116"/>
      <c r="E2" s="118" t="s">
        <v>4</v>
      </c>
      <c r="F2" s="118"/>
      <c r="G2" s="119"/>
      <c r="H2" s="120" t="s">
        <v>5</v>
      </c>
    </row>
    <row r="3" spans="1:8" s="108" customFormat="1" ht="16.5" customHeight="1">
      <c r="A3" s="116"/>
      <c r="B3" s="117"/>
      <c r="C3" s="121"/>
      <c r="D3" s="122"/>
      <c r="E3" s="123">
        <v>2016</v>
      </c>
      <c r="F3" s="123">
        <v>2017</v>
      </c>
      <c r="G3" s="123">
        <v>2018</v>
      </c>
      <c r="H3" s="124"/>
    </row>
    <row r="4" spans="1:8" s="109" customFormat="1" ht="21" customHeight="1">
      <c r="A4" s="125" t="s">
        <v>6</v>
      </c>
      <c r="B4" s="126" t="s">
        <v>7</v>
      </c>
      <c r="C4" s="127" t="s">
        <v>8</v>
      </c>
      <c r="D4" s="128"/>
      <c r="E4" s="129">
        <v>91</v>
      </c>
      <c r="F4" s="129">
        <v>97</v>
      </c>
      <c r="G4" s="129">
        <v>102</v>
      </c>
      <c r="H4" s="130" t="s">
        <v>68</v>
      </c>
    </row>
    <row r="5" spans="1:8" s="109" customFormat="1" ht="24" customHeight="1">
      <c r="A5" s="125"/>
      <c r="B5" s="126"/>
      <c r="C5" s="127" t="s">
        <v>10</v>
      </c>
      <c r="D5" s="128" t="s">
        <v>11</v>
      </c>
      <c r="E5" s="129">
        <v>122</v>
      </c>
      <c r="F5" s="129">
        <v>130</v>
      </c>
      <c r="G5" s="129">
        <v>135</v>
      </c>
      <c r="H5" s="131"/>
    </row>
    <row r="6" spans="1:8" s="109" customFormat="1" ht="24" customHeight="1">
      <c r="A6" s="125"/>
      <c r="B6" s="126"/>
      <c r="C6" s="127"/>
      <c r="D6" s="128" t="s">
        <v>12</v>
      </c>
      <c r="E6" s="129">
        <v>127</v>
      </c>
      <c r="F6" s="129">
        <v>135</v>
      </c>
      <c r="G6" s="129">
        <v>141</v>
      </c>
      <c r="H6" s="131"/>
    </row>
    <row r="7" spans="1:8" s="109" customFormat="1" ht="24" customHeight="1">
      <c r="A7" s="125"/>
      <c r="B7" s="126"/>
      <c r="C7" s="127"/>
      <c r="D7" s="128" t="s">
        <v>13</v>
      </c>
      <c r="E7" s="129">
        <v>156</v>
      </c>
      <c r="F7" s="129">
        <v>167</v>
      </c>
      <c r="G7" s="129">
        <v>174</v>
      </c>
      <c r="H7" s="131"/>
    </row>
    <row r="8" spans="1:8" s="109" customFormat="1" ht="24" customHeight="1">
      <c r="A8" s="125"/>
      <c r="B8" s="132" t="s">
        <v>14</v>
      </c>
      <c r="C8" s="133" t="s">
        <v>15</v>
      </c>
      <c r="D8" s="134"/>
      <c r="E8" s="129">
        <v>2309</v>
      </c>
      <c r="F8" s="129">
        <v>2458</v>
      </c>
      <c r="G8" s="129">
        <v>2566</v>
      </c>
      <c r="H8" s="135" t="s">
        <v>16</v>
      </c>
    </row>
    <row r="9" spans="1:8" s="109" customFormat="1" ht="24" customHeight="1">
      <c r="A9" s="125"/>
      <c r="B9" s="132"/>
      <c r="C9" s="127" t="s">
        <v>17</v>
      </c>
      <c r="D9" s="128"/>
      <c r="E9" s="129">
        <v>2265</v>
      </c>
      <c r="F9" s="129">
        <v>2412</v>
      </c>
      <c r="G9" s="129">
        <v>2517</v>
      </c>
      <c r="H9" s="136"/>
    </row>
    <row r="10" spans="1:8" s="109" customFormat="1" ht="24" customHeight="1">
      <c r="A10" s="125"/>
      <c r="B10" s="132"/>
      <c r="C10" s="137" t="s">
        <v>18</v>
      </c>
      <c r="D10" s="138"/>
      <c r="E10" s="129">
        <v>2451</v>
      </c>
      <c r="F10" s="129">
        <v>2609</v>
      </c>
      <c r="G10" s="129">
        <v>2724</v>
      </c>
      <c r="H10" s="136"/>
    </row>
    <row r="11" spans="1:8" s="109" customFormat="1" ht="27.75" customHeight="1">
      <c r="A11" s="125"/>
      <c r="B11" s="126"/>
      <c r="C11" s="127" t="s">
        <v>19</v>
      </c>
      <c r="D11" s="128"/>
      <c r="E11" s="129">
        <v>1051</v>
      </c>
      <c r="F11" s="129">
        <v>1119</v>
      </c>
      <c r="G11" s="129">
        <v>1168</v>
      </c>
      <c r="H11" s="139" t="s">
        <v>20</v>
      </c>
    </row>
    <row r="12" spans="1:8" s="109" customFormat="1" ht="21.75" customHeight="1">
      <c r="A12" s="125"/>
      <c r="B12" s="140" t="s">
        <v>21</v>
      </c>
      <c r="C12" s="133" t="s">
        <v>22</v>
      </c>
      <c r="D12" s="134" t="s">
        <v>23</v>
      </c>
      <c r="E12" s="129">
        <v>1689</v>
      </c>
      <c r="F12" s="129">
        <v>1799</v>
      </c>
      <c r="G12" s="129">
        <v>1878</v>
      </c>
      <c r="H12" s="141" t="s">
        <v>69</v>
      </c>
    </row>
    <row r="13" spans="1:8" s="109" customFormat="1" ht="21.75" customHeight="1">
      <c r="A13" s="125"/>
      <c r="B13" s="140"/>
      <c r="C13" s="127"/>
      <c r="D13" s="128" t="s">
        <v>25</v>
      </c>
      <c r="E13" s="129">
        <v>1905</v>
      </c>
      <c r="F13" s="129">
        <v>2028</v>
      </c>
      <c r="G13" s="129">
        <v>2117</v>
      </c>
      <c r="H13" s="142"/>
    </row>
    <row r="14" spans="1:8" s="109" customFormat="1" ht="21.75" customHeight="1">
      <c r="A14" s="125"/>
      <c r="B14" s="140"/>
      <c r="C14" s="127" t="s">
        <v>26</v>
      </c>
      <c r="D14" s="128"/>
      <c r="E14" s="129">
        <v>1840</v>
      </c>
      <c r="F14" s="129">
        <v>1959</v>
      </c>
      <c r="G14" s="129">
        <v>2045</v>
      </c>
      <c r="H14" s="142"/>
    </row>
    <row r="15" spans="1:8" s="109" customFormat="1" ht="21.75" customHeight="1">
      <c r="A15" s="125"/>
      <c r="B15" s="140"/>
      <c r="C15" s="137" t="s">
        <v>27</v>
      </c>
      <c r="D15" s="128"/>
      <c r="E15" s="129">
        <v>1643</v>
      </c>
      <c r="F15" s="129">
        <v>1750</v>
      </c>
      <c r="G15" s="129">
        <v>1826</v>
      </c>
      <c r="H15" s="142"/>
    </row>
    <row r="16" spans="1:8" s="109" customFormat="1" ht="21.75" customHeight="1">
      <c r="A16" s="125"/>
      <c r="B16" s="143"/>
      <c r="C16" s="127" t="s">
        <v>70</v>
      </c>
      <c r="D16" s="144" t="s">
        <v>29</v>
      </c>
      <c r="E16" s="129">
        <v>1372</v>
      </c>
      <c r="F16" s="129">
        <v>1461</v>
      </c>
      <c r="G16" s="129">
        <v>1525</v>
      </c>
      <c r="H16" s="142"/>
    </row>
    <row r="17" spans="1:8" s="109" customFormat="1" ht="21.75" customHeight="1">
      <c r="A17" s="125"/>
      <c r="B17" s="143"/>
      <c r="C17" s="127"/>
      <c r="D17" s="144" t="s">
        <v>30</v>
      </c>
      <c r="E17" s="129">
        <v>1411</v>
      </c>
      <c r="F17" s="129">
        <v>1503</v>
      </c>
      <c r="G17" s="129">
        <v>1568</v>
      </c>
      <c r="H17" s="142"/>
    </row>
    <row r="18" spans="1:8" s="109" customFormat="1" ht="21.75" customHeight="1">
      <c r="A18" s="125"/>
      <c r="B18" s="143"/>
      <c r="C18" s="127"/>
      <c r="D18" s="144" t="s">
        <v>31</v>
      </c>
      <c r="E18" s="129">
        <v>1454</v>
      </c>
      <c r="F18" s="129">
        <v>1548</v>
      </c>
      <c r="G18" s="129">
        <v>1616</v>
      </c>
      <c r="H18" s="142"/>
    </row>
    <row r="19" spans="1:8" s="109" customFormat="1" ht="21.75" customHeight="1">
      <c r="A19" s="125"/>
      <c r="B19" s="143"/>
      <c r="C19" s="127"/>
      <c r="D19" s="144" t="s">
        <v>32</v>
      </c>
      <c r="E19" s="129">
        <v>1479</v>
      </c>
      <c r="F19" s="129">
        <v>1575</v>
      </c>
      <c r="G19" s="129">
        <v>1644</v>
      </c>
      <c r="H19" s="142"/>
    </row>
    <row r="20" spans="1:8" s="109" customFormat="1" ht="24">
      <c r="A20" s="125"/>
      <c r="B20" s="143"/>
      <c r="C20" s="127"/>
      <c r="D20" s="145" t="s">
        <v>33</v>
      </c>
      <c r="E20" s="129">
        <v>1587</v>
      </c>
      <c r="F20" s="129">
        <v>1689</v>
      </c>
      <c r="G20" s="129">
        <v>1763</v>
      </c>
      <c r="H20" s="142"/>
    </row>
    <row r="21" spans="1:8" s="109" customFormat="1" ht="24" customHeight="1">
      <c r="A21" s="125"/>
      <c r="B21" s="143"/>
      <c r="C21" s="137"/>
      <c r="D21" s="145" t="s">
        <v>34</v>
      </c>
      <c r="E21" s="129">
        <v>1735</v>
      </c>
      <c r="F21" s="129">
        <v>1847</v>
      </c>
      <c r="G21" s="129">
        <v>1928</v>
      </c>
      <c r="H21" s="146"/>
    </row>
    <row r="22" spans="1:8" s="109" customFormat="1" ht="24.75" customHeight="1">
      <c r="A22" s="125"/>
      <c r="B22" s="143"/>
      <c r="C22" s="127" t="s">
        <v>35</v>
      </c>
      <c r="D22" s="144" t="s">
        <v>29</v>
      </c>
      <c r="E22" s="129">
        <v>1739</v>
      </c>
      <c r="F22" s="129">
        <v>1851</v>
      </c>
      <c r="G22" s="129">
        <v>1933</v>
      </c>
      <c r="H22" s="147" t="s">
        <v>71</v>
      </c>
    </row>
    <row r="23" spans="1:8" s="109" customFormat="1" ht="24.75" customHeight="1">
      <c r="A23" s="125"/>
      <c r="B23" s="143"/>
      <c r="C23" s="127"/>
      <c r="D23" s="144" t="s">
        <v>37</v>
      </c>
      <c r="E23" s="129">
        <v>1487</v>
      </c>
      <c r="F23" s="129">
        <v>1583</v>
      </c>
      <c r="G23" s="129">
        <v>1652</v>
      </c>
      <c r="H23" s="148"/>
    </row>
    <row r="24" spans="1:8" s="109" customFormat="1" ht="24.75" customHeight="1">
      <c r="A24" s="125"/>
      <c r="B24" s="143"/>
      <c r="C24" s="127"/>
      <c r="D24" s="144" t="s">
        <v>38</v>
      </c>
      <c r="E24" s="129">
        <v>1547</v>
      </c>
      <c r="F24" s="129">
        <v>1647</v>
      </c>
      <c r="G24" s="129">
        <v>1719</v>
      </c>
      <c r="H24" s="148"/>
    </row>
    <row r="25" spans="1:8" s="109" customFormat="1" ht="22.5" customHeight="1">
      <c r="A25" s="125"/>
      <c r="B25" s="143"/>
      <c r="C25" s="127"/>
      <c r="D25" s="149" t="s">
        <v>39</v>
      </c>
      <c r="E25" s="129">
        <v>1590</v>
      </c>
      <c r="F25" s="129">
        <v>1693</v>
      </c>
      <c r="G25" s="129">
        <v>1767</v>
      </c>
      <c r="H25" s="148"/>
    </row>
    <row r="26" spans="1:8" s="109" customFormat="1" ht="24.75" customHeight="1">
      <c r="A26" s="125"/>
      <c r="B26" s="143"/>
      <c r="C26" s="137"/>
      <c r="D26" s="150" t="s">
        <v>34</v>
      </c>
      <c r="E26" s="129">
        <v>1738</v>
      </c>
      <c r="F26" s="129">
        <v>1850</v>
      </c>
      <c r="G26" s="129">
        <v>1931</v>
      </c>
      <c r="H26" s="148"/>
    </row>
    <row r="27" spans="1:8" s="109" customFormat="1" ht="105" customHeight="1">
      <c r="A27" s="125"/>
      <c r="B27" s="126" t="s">
        <v>40</v>
      </c>
      <c r="C27" s="151" t="s">
        <v>41</v>
      </c>
      <c r="D27" s="151"/>
      <c r="E27" s="152">
        <v>840</v>
      </c>
      <c r="F27" s="152">
        <v>894</v>
      </c>
      <c r="G27" s="152">
        <v>934</v>
      </c>
      <c r="H27" s="153" t="s">
        <v>42</v>
      </c>
    </row>
    <row r="28" spans="1:8" s="109" customFormat="1" ht="21" customHeight="1">
      <c r="A28" s="125"/>
      <c r="B28" s="132"/>
      <c r="C28" s="154" t="s">
        <v>43</v>
      </c>
      <c r="D28" s="155" t="s">
        <v>44</v>
      </c>
      <c r="E28" s="129">
        <v>418</v>
      </c>
      <c r="F28" s="129">
        <v>445</v>
      </c>
      <c r="G28" s="129">
        <v>464</v>
      </c>
      <c r="H28" s="156" t="s">
        <v>45</v>
      </c>
    </row>
    <row r="29" spans="1:8" s="109" customFormat="1" ht="21" customHeight="1">
      <c r="A29" s="125"/>
      <c r="B29" s="157"/>
      <c r="C29" s="158"/>
      <c r="D29" s="138" t="s">
        <v>46</v>
      </c>
      <c r="E29" s="129">
        <v>715</v>
      </c>
      <c r="F29" s="129">
        <v>761</v>
      </c>
      <c r="G29" s="129">
        <v>795</v>
      </c>
      <c r="H29" s="159"/>
    </row>
    <row r="30" spans="1:8" s="109" customFormat="1" ht="21" customHeight="1">
      <c r="A30" s="160"/>
      <c r="B30" s="161" t="s">
        <v>47</v>
      </c>
      <c r="C30" s="161"/>
      <c r="D30" s="162"/>
      <c r="E30" s="129">
        <v>3743</v>
      </c>
      <c r="F30" s="129">
        <v>3986</v>
      </c>
      <c r="G30" s="129">
        <v>4160</v>
      </c>
      <c r="H30" s="163" t="s">
        <v>48</v>
      </c>
    </row>
    <row r="31" spans="1:8" s="109" customFormat="1" ht="21" customHeight="1">
      <c r="A31" s="125" t="s">
        <v>49</v>
      </c>
      <c r="B31" s="164" t="s">
        <v>50</v>
      </c>
      <c r="C31" s="165" t="s">
        <v>51</v>
      </c>
      <c r="D31" s="166" t="s">
        <v>52</v>
      </c>
      <c r="E31" s="129">
        <v>1431</v>
      </c>
      <c r="F31" s="129">
        <v>1524</v>
      </c>
      <c r="G31" s="129">
        <v>1591</v>
      </c>
      <c r="H31" s="167" t="s">
        <v>72</v>
      </c>
    </row>
    <row r="32" spans="1:8" s="109" customFormat="1" ht="28.5" customHeight="1">
      <c r="A32" s="125"/>
      <c r="B32" s="168"/>
      <c r="C32" s="169"/>
      <c r="D32" s="166" t="s">
        <v>54</v>
      </c>
      <c r="E32" s="129">
        <v>1075</v>
      </c>
      <c r="F32" s="129">
        <v>1145</v>
      </c>
      <c r="G32" s="129">
        <v>1195</v>
      </c>
      <c r="H32" s="170"/>
    </row>
    <row r="33" spans="1:8" s="109" customFormat="1" ht="24" customHeight="1">
      <c r="A33" s="125"/>
      <c r="B33" s="126"/>
      <c r="C33" s="171" t="s">
        <v>55</v>
      </c>
      <c r="D33" s="172"/>
      <c r="E33" s="129">
        <v>321</v>
      </c>
      <c r="F33" s="129">
        <v>342</v>
      </c>
      <c r="G33" s="129">
        <v>357</v>
      </c>
      <c r="H33" s="170"/>
    </row>
    <row r="34" spans="1:8" s="109" customFormat="1" ht="24" customHeight="1">
      <c r="A34" s="125"/>
      <c r="B34" s="126"/>
      <c r="C34" s="173" t="s">
        <v>56</v>
      </c>
      <c r="D34" s="174"/>
      <c r="E34" s="129">
        <v>1331</v>
      </c>
      <c r="F34" s="129">
        <v>1418</v>
      </c>
      <c r="G34" s="129">
        <v>1480</v>
      </c>
      <c r="H34" s="175"/>
    </row>
    <row r="35" spans="1:8" s="109" customFormat="1" ht="45.75" customHeight="1">
      <c r="A35" s="125"/>
      <c r="B35" s="126"/>
      <c r="C35" s="151" t="s">
        <v>57</v>
      </c>
      <c r="D35" s="151"/>
      <c r="E35" s="152">
        <v>95</v>
      </c>
      <c r="F35" s="152">
        <v>101</v>
      </c>
      <c r="G35" s="152">
        <v>106</v>
      </c>
      <c r="H35" s="176" t="s">
        <v>58</v>
      </c>
    </row>
    <row r="36" spans="1:8" s="109" customFormat="1" ht="22.5" customHeight="1">
      <c r="A36" s="125"/>
      <c r="B36" s="143" t="s">
        <v>59</v>
      </c>
      <c r="C36" s="177" t="s">
        <v>73</v>
      </c>
      <c r="D36" s="134" t="s">
        <v>61</v>
      </c>
      <c r="E36" s="129">
        <v>505</v>
      </c>
      <c r="F36" s="129">
        <v>538</v>
      </c>
      <c r="G36" s="129">
        <v>561</v>
      </c>
      <c r="H36" s="178" t="s">
        <v>62</v>
      </c>
    </row>
    <row r="37" spans="1:8" s="109" customFormat="1" ht="22.5" customHeight="1">
      <c r="A37" s="125"/>
      <c r="B37" s="143"/>
      <c r="C37" s="127"/>
      <c r="D37" s="128" t="s">
        <v>63</v>
      </c>
      <c r="E37" s="129">
        <v>1591</v>
      </c>
      <c r="F37" s="129">
        <v>1694</v>
      </c>
      <c r="G37" s="129">
        <v>1768</v>
      </c>
      <c r="H37" s="178"/>
    </row>
    <row r="38" spans="1:8" s="109" customFormat="1" ht="30.75" customHeight="1">
      <c r="A38" s="125"/>
      <c r="B38" s="143"/>
      <c r="C38" s="161" t="s">
        <v>64</v>
      </c>
      <c r="D38" s="162"/>
      <c r="E38" s="129">
        <v>18</v>
      </c>
      <c r="F38" s="129">
        <v>19</v>
      </c>
      <c r="G38" s="129">
        <v>20</v>
      </c>
      <c r="H38" s="179" t="s">
        <v>65</v>
      </c>
    </row>
    <row r="39" spans="2:217" s="110" customFormat="1" ht="20.25">
      <c r="B39" s="111"/>
      <c r="C39" s="111"/>
      <c r="D39" s="111"/>
      <c r="E39" s="112"/>
      <c r="F39" s="112"/>
      <c r="G39" s="112"/>
      <c r="HC39"/>
      <c r="HD39"/>
      <c r="HE39"/>
      <c r="HF39"/>
      <c r="HG39"/>
      <c r="HH39"/>
      <c r="HI39"/>
    </row>
    <row r="40" spans="2:217" s="110" customFormat="1" ht="20.25">
      <c r="B40" s="111"/>
      <c r="C40" s="111"/>
      <c r="D40" s="111"/>
      <c r="E40" s="112"/>
      <c r="F40" s="112"/>
      <c r="G40" s="112"/>
      <c r="H40" s="109"/>
      <c r="HC40"/>
      <c r="HD40"/>
      <c r="HE40"/>
      <c r="HF40"/>
      <c r="HG40"/>
      <c r="HH40"/>
      <c r="HI40"/>
    </row>
    <row r="41" spans="2:217" s="110" customFormat="1" ht="20.25">
      <c r="B41" s="111"/>
      <c r="C41" s="111"/>
      <c r="D41" s="111"/>
      <c r="E41" s="180"/>
      <c r="F41" s="180"/>
      <c r="G41" s="180"/>
      <c r="HC41"/>
      <c r="HD41"/>
      <c r="HE41"/>
      <c r="HF41"/>
      <c r="HG41"/>
      <c r="HH41"/>
      <c r="HI41"/>
    </row>
  </sheetData>
  <sheetProtection/>
  <mergeCells count="41">
    <mergeCell ref="A1:B1"/>
    <mergeCell ref="C1:H1"/>
    <mergeCell ref="E2:G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H2:H3"/>
    <mergeCell ref="H4:H7"/>
    <mergeCell ref="H8:H10"/>
    <mergeCell ref="H12:H21"/>
    <mergeCell ref="H22:H26"/>
    <mergeCell ref="H28:H29"/>
    <mergeCell ref="H31:H34"/>
    <mergeCell ref="H36:H37"/>
    <mergeCell ref="B2:D3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3.375" style="57" customWidth="1"/>
    <col min="2" max="2" width="5.25390625" style="57" customWidth="1"/>
    <col min="3" max="3" width="18.50390625" style="57" customWidth="1"/>
    <col min="4" max="5" width="5.875" style="57" customWidth="1"/>
    <col min="6" max="11" width="10.00390625" style="69" customWidth="1"/>
    <col min="12" max="12" width="13.625" style="57" customWidth="1"/>
    <col min="13" max="13" width="9.00390625" style="57" customWidth="1"/>
    <col min="14" max="14" width="10.50390625" style="57" bestFit="1" customWidth="1"/>
    <col min="15" max="16384" width="9.00390625" style="57" customWidth="1"/>
  </cols>
  <sheetData>
    <row r="1" spans="1:12" ht="16.5" customHeight="1">
      <c r="A1" s="2" t="s">
        <v>74</v>
      </c>
      <c r="B1" s="2"/>
      <c r="C1" s="2"/>
      <c r="D1" s="2"/>
      <c r="E1" s="2"/>
      <c r="F1" s="3"/>
      <c r="G1" s="3"/>
      <c r="H1" s="3"/>
      <c r="I1" s="3"/>
      <c r="J1" s="3"/>
      <c r="K1" s="3"/>
      <c r="L1" s="2"/>
    </row>
    <row r="2" spans="1:12" ht="21.75" customHeight="1">
      <c r="A2" s="70" t="s">
        <v>75</v>
      </c>
      <c r="B2" s="70"/>
      <c r="C2" s="70"/>
      <c r="D2" s="70"/>
      <c r="E2" s="70"/>
      <c r="F2" s="71"/>
      <c r="G2" s="71"/>
      <c r="H2" s="71"/>
      <c r="I2" s="71"/>
      <c r="J2" s="71"/>
      <c r="K2" s="71"/>
      <c r="L2" s="70"/>
    </row>
    <row r="3" spans="1:12" ht="12.75" customHeight="1">
      <c r="A3" s="6" t="s">
        <v>76</v>
      </c>
      <c r="B3" s="7"/>
      <c r="C3" s="7"/>
      <c r="D3" s="7"/>
      <c r="E3" s="7"/>
      <c r="F3" s="8"/>
      <c r="G3" s="8"/>
      <c r="H3" s="8"/>
      <c r="I3" s="8"/>
      <c r="J3" s="8"/>
      <c r="K3" s="8"/>
      <c r="L3" s="7"/>
    </row>
    <row r="4" spans="1:12" ht="15.75" customHeight="1">
      <c r="A4" s="15" t="s">
        <v>77</v>
      </c>
      <c r="B4" s="15"/>
      <c r="C4" s="15"/>
      <c r="D4" s="72" t="s">
        <v>78</v>
      </c>
      <c r="E4" s="73"/>
      <c r="F4" s="74" t="s">
        <v>79</v>
      </c>
      <c r="G4" s="75"/>
      <c r="H4" s="74" t="s">
        <v>80</v>
      </c>
      <c r="I4" s="75"/>
      <c r="J4" s="74" t="s">
        <v>81</v>
      </c>
      <c r="K4" s="75"/>
      <c r="L4" s="95" t="s">
        <v>82</v>
      </c>
    </row>
    <row r="5" spans="1:12" ht="18" customHeight="1">
      <c r="A5" s="15"/>
      <c r="B5" s="15"/>
      <c r="C5" s="15"/>
      <c r="D5" s="16" t="s">
        <v>83</v>
      </c>
      <c r="E5" s="76" t="s">
        <v>84</v>
      </c>
      <c r="F5" s="77" t="s">
        <v>85</v>
      </c>
      <c r="G5" s="78" t="s">
        <v>86</v>
      </c>
      <c r="H5" s="77" t="s">
        <v>85</v>
      </c>
      <c r="I5" s="78" t="s">
        <v>86</v>
      </c>
      <c r="J5" s="77" t="s">
        <v>85</v>
      </c>
      <c r="K5" s="78" t="s">
        <v>86</v>
      </c>
      <c r="L5" s="96"/>
    </row>
    <row r="6" spans="1:12" ht="18.75" customHeight="1">
      <c r="A6" s="79" t="s">
        <v>87</v>
      </c>
      <c r="B6" s="80" t="s">
        <v>88</v>
      </c>
      <c r="C6" s="81" t="s">
        <v>89</v>
      </c>
      <c r="D6" s="82">
        <v>3</v>
      </c>
      <c r="E6" s="16" t="s">
        <v>90</v>
      </c>
      <c r="F6" s="22">
        <v>1260</v>
      </c>
      <c r="G6" s="83">
        <v>3780</v>
      </c>
      <c r="H6" s="22">
        <v>1341.6</v>
      </c>
      <c r="I6" s="83">
        <v>4024.8</v>
      </c>
      <c r="J6" s="22">
        <v>1400.4</v>
      </c>
      <c r="K6" s="83">
        <v>4201.200000000001</v>
      </c>
      <c r="L6" s="97" t="s">
        <v>91</v>
      </c>
    </row>
    <row r="7" spans="1:12" ht="18.75" customHeight="1">
      <c r="A7" s="84"/>
      <c r="B7" s="85"/>
      <c r="C7" s="81" t="s">
        <v>92</v>
      </c>
      <c r="D7" s="82">
        <v>20</v>
      </c>
      <c r="E7" s="16" t="s">
        <v>93</v>
      </c>
      <c r="F7" s="22">
        <v>120.75</v>
      </c>
      <c r="G7" s="83">
        <v>2415</v>
      </c>
      <c r="H7" s="22">
        <v>128.57000000000002</v>
      </c>
      <c r="I7" s="83">
        <v>2571.4000000000005</v>
      </c>
      <c r="J7" s="22">
        <v>134.205</v>
      </c>
      <c r="K7" s="83">
        <v>2684.1000000000004</v>
      </c>
      <c r="L7" s="98"/>
    </row>
    <row r="8" spans="1:12" ht="14.25">
      <c r="A8" s="84"/>
      <c r="B8" s="85"/>
      <c r="C8" s="81" t="s">
        <v>94</v>
      </c>
      <c r="D8" s="82">
        <v>250</v>
      </c>
      <c r="E8" s="16" t="s">
        <v>93</v>
      </c>
      <c r="F8" s="22">
        <v>28.35</v>
      </c>
      <c r="G8" s="83">
        <v>7087.5</v>
      </c>
      <c r="H8" s="22">
        <v>30.186000000000003</v>
      </c>
      <c r="I8" s="83">
        <v>7546.500000000001</v>
      </c>
      <c r="J8" s="22">
        <v>31.509</v>
      </c>
      <c r="K8" s="83">
        <v>7877.25</v>
      </c>
      <c r="L8" s="98"/>
    </row>
    <row r="9" spans="1:12" ht="24">
      <c r="A9" s="84"/>
      <c r="B9" s="85"/>
      <c r="C9" s="81" t="s">
        <v>95</v>
      </c>
      <c r="D9" s="82">
        <v>40</v>
      </c>
      <c r="E9" s="16" t="s">
        <v>93</v>
      </c>
      <c r="F9" s="22">
        <v>199.5</v>
      </c>
      <c r="G9" s="83">
        <v>7980</v>
      </c>
      <c r="H9" s="22">
        <v>212.42</v>
      </c>
      <c r="I9" s="83">
        <v>8496.800000000001</v>
      </c>
      <c r="J9" s="22">
        <v>221.73</v>
      </c>
      <c r="K9" s="83">
        <v>8869.2</v>
      </c>
      <c r="L9" s="98"/>
    </row>
    <row r="10" spans="1:12" ht="24">
      <c r="A10" s="84"/>
      <c r="B10" s="85"/>
      <c r="C10" s="81" t="s">
        <v>96</v>
      </c>
      <c r="D10" s="82">
        <v>40</v>
      </c>
      <c r="E10" s="16" t="s">
        <v>93</v>
      </c>
      <c r="F10" s="22">
        <v>220.5</v>
      </c>
      <c r="G10" s="83">
        <v>8820</v>
      </c>
      <c r="H10" s="22">
        <v>234.78000000000003</v>
      </c>
      <c r="I10" s="83">
        <v>9391.2</v>
      </c>
      <c r="J10" s="22">
        <v>245.07000000000002</v>
      </c>
      <c r="K10" s="83">
        <v>9802.800000000001</v>
      </c>
      <c r="L10" s="98"/>
    </row>
    <row r="11" spans="1:12" ht="18.75" customHeight="1">
      <c r="A11" s="84"/>
      <c r="B11" s="80" t="s">
        <v>97</v>
      </c>
      <c r="C11" s="81" t="s">
        <v>98</v>
      </c>
      <c r="D11" s="82">
        <v>1</v>
      </c>
      <c r="E11" s="16" t="s">
        <v>90</v>
      </c>
      <c r="F11" s="22">
        <v>1554</v>
      </c>
      <c r="G11" s="83">
        <v>1554</v>
      </c>
      <c r="H11" s="22">
        <v>1654.64</v>
      </c>
      <c r="I11" s="83">
        <v>1654.64</v>
      </c>
      <c r="J11" s="22">
        <v>1727.16</v>
      </c>
      <c r="K11" s="83">
        <v>1727.16</v>
      </c>
      <c r="L11" s="99" t="s">
        <v>99</v>
      </c>
    </row>
    <row r="12" spans="1:12" ht="18.75" customHeight="1">
      <c r="A12" s="84"/>
      <c r="B12" s="85"/>
      <c r="C12" s="81" t="s">
        <v>100</v>
      </c>
      <c r="D12" s="82">
        <v>2</v>
      </c>
      <c r="E12" s="16" t="s">
        <v>90</v>
      </c>
      <c r="F12" s="22">
        <v>1354.5</v>
      </c>
      <c r="G12" s="83">
        <v>2709</v>
      </c>
      <c r="H12" s="22">
        <v>1442.22</v>
      </c>
      <c r="I12" s="83">
        <v>2884.44</v>
      </c>
      <c r="J12" s="22">
        <v>1505.43</v>
      </c>
      <c r="K12" s="83">
        <v>3010.86</v>
      </c>
      <c r="L12" s="100"/>
    </row>
    <row r="13" spans="1:12" ht="18.75" customHeight="1">
      <c r="A13" s="84"/>
      <c r="B13" s="85"/>
      <c r="C13" s="81" t="s">
        <v>101</v>
      </c>
      <c r="D13" s="82">
        <v>14</v>
      </c>
      <c r="E13" s="16" t="s">
        <v>93</v>
      </c>
      <c r="F13" s="22">
        <v>126</v>
      </c>
      <c r="G13" s="83">
        <v>1764</v>
      </c>
      <c r="H13" s="22">
        <v>134.16000000000003</v>
      </c>
      <c r="I13" s="83">
        <v>1878.2400000000002</v>
      </c>
      <c r="J13" s="22">
        <v>140.04</v>
      </c>
      <c r="K13" s="83">
        <v>1960.56</v>
      </c>
      <c r="L13" s="100"/>
    </row>
    <row r="14" spans="1:12" ht="18.75" customHeight="1">
      <c r="A14" s="84"/>
      <c r="B14" s="85"/>
      <c r="C14" s="81" t="s">
        <v>102</v>
      </c>
      <c r="D14" s="82">
        <v>51</v>
      </c>
      <c r="E14" s="16" t="s">
        <v>93</v>
      </c>
      <c r="F14" s="22">
        <v>126</v>
      </c>
      <c r="G14" s="83">
        <v>6426</v>
      </c>
      <c r="H14" s="22">
        <v>134.16000000000003</v>
      </c>
      <c r="I14" s="83">
        <v>6842.160000000002</v>
      </c>
      <c r="J14" s="22">
        <v>140.04</v>
      </c>
      <c r="K14" s="83">
        <v>7142.04</v>
      </c>
      <c r="L14" s="100"/>
    </row>
    <row r="15" spans="1:12" ht="14.25">
      <c r="A15" s="84"/>
      <c r="B15" s="85"/>
      <c r="C15" s="81" t="s">
        <v>103</v>
      </c>
      <c r="D15" s="82">
        <v>24</v>
      </c>
      <c r="E15" s="16" t="s">
        <v>93</v>
      </c>
      <c r="F15" s="22">
        <v>147</v>
      </c>
      <c r="G15" s="83">
        <v>3528</v>
      </c>
      <c r="H15" s="22">
        <v>156.52</v>
      </c>
      <c r="I15" s="83">
        <v>3756.4800000000005</v>
      </c>
      <c r="J15" s="22">
        <v>163.38</v>
      </c>
      <c r="K15" s="83">
        <v>3921.12</v>
      </c>
      <c r="L15" s="100"/>
    </row>
    <row r="16" spans="1:12" ht="18.75" customHeight="1">
      <c r="A16" s="84"/>
      <c r="B16" s="85"/>
      <c r="C16" s="81" t="s">
        <v>104</v>
      </c>
      <c r="D16" s="82">
        <v>4.5</v>
      </c>
      <c r="E16" s="16" t="s">
        <v>105</v>
      </c>
      <c r="F16" s="22">
        <v>2121</v>
      </c>
      <c r="G16" s="83">
        <v>9544.5</v>
      </c>
      <c r="H16" s="22">
        <v>2258.36</v>
      </c>
      <c r="I16" s="83">
        <v>10162.62</v>
      </c>
      <c r="J16" s="22">
        <v>2357.34</v>
      </c>
      <c r="K16" s="83">
        <v>10608.03</v>
      </c>
      <c r="L16" s="100"/>
    </row>
    <row r="17" spans="1:12" ht="18.75" customHeight="1">
      <c r="A17" s="84"/>
      <c r="B17" s="85"/>
      <c r="C17" s="81" t="s">
        <v>106</v>
      </c>
      <c r="D17" s="82">
        <v>1</v>
      </c>
      <c r="E17" s="16" t="s">
        <v>107</v>
      </c>
      <c r="F17" s="22">
        <v>2835</v>
      </c>
      <c r="G17" s="83">
        <v>2835</v>
      </c>
      <c r="H17" s="22">
        <v>3018.6000000000004</v>
      </c>
      <c r="I17" s="83">
        <v>3018.6000000000004</v>
      </c>
      <c r="J17" s="22">
        <v>3150.9</v>
      </c>
      <c r="K17" s="83">
        <v>3150.9</v>
      </c>
      <c r="L17" s="100"/>
    </row>
    <row r="18" spans="1:12" ht="18.75" customHeight="1">
      <c r="A18" s="84"/>
      <c r="B18" s="85"/>
      <c r="C18" s="81" t="s">
        <v>108</v>
      </c>
      <c r="D18" s="82">
        <v>1</v>
      </c>
      <c r="E18" s="16" t="s">
        <v>107</v>
      </c>
      <c r="F18" s="22">
        <v>2100</v>
      </c>
      <c r="G18" s="83">
        <v>2100</v>
      </c>
      <c r="H18" s="22">
        <v>2236</v>
      </c>
      <c r="I18" s="83">
        <v>2236</v>
      </c>
      <c r="J18" s="22">
        <v>2334</v>
      </c>
      <c r="K18" s="83">
        <v>2334</v>
      </c>
      <c r="L18" s="100"/>
    </row>
    <row r="19" spans="1:12" ht="18.75" customHeight="1">
      <c r="A19" s="84"/>
      <c r="B19" s="85"/>
      <c r="C19" s="81" t="s">
        <v>109</v>
      </c>
      <c r="D19" s="82">
        <v>2</v>
      </c>
      <c r="E19" s="16" t="s">
        <v>107</v>
      </c>
      <c r="F19" s="22">
        <v>2110.5</v>
      </c>
      <c r="G19" s="83">
        <v>4221</v>
      </c>
      <c r="H19" s="22">
        <v>2247.1800000000003</v>
      </c>
      <c r="I19" s="83">
        <v>4494.360000000001</v>
      </c>
      <c r="J19" s="22">
        <v>2345.67</v>
      </c>
      <c r="K19" s="83">
        <v>4691.34</v>
      </c>
      <c r="L19" s="100"/>
    </row>
    <row r="20" spans="1:12" ht="18.75" customHeight="1">
      <c r="A20" s="84"/>
      <c r="B20" s="85"/>
      <c r="C20" s="86" t="s">
        <v>110</v>
      </c>
      <c r="D20" s="82">
        <v>2</v>
      </c>
      <c r="E20" s="16" t="s">
        <v>107</v>
      </c>
      <c r="F20" s="22">
        <v>2835</v>
      </c>
      <c r="G20" s="83">
        <v>5670</v>
      </c>
      <c r="H20" s="22">
        <v>3018.6000000000004</v>
      </c>
      <c r="I20" s="83">
        <v>6037.200000000001</v>
      </c>
      <c r="J20" s="22">
        <v>3150.9</v>
      </c>
      <c r="K20" s="83">
        <v>6301.8</v>
      </c>
      <c r="L20" s="101"/>
    </row>
    <row r="21" spans="1:12" ht="16.5" customHeight="1">
      <c r="A21" s="15" t="s">
        <v>111</v>
      </c>
      <c r="B21" s="15"/>
      <c r="C21" s="86" t="s">
        <v>112</v>
      </c>
      <c r="D21" s="82">
        <v>12</v>
      </c>
      <c r="E21" s="16" t="s">
        <v>107</v>
      </c>
      <c r="F21" s="22">
        <v>210</v>
      </c>
      <c r="G21" s="83">
        <v>2520</v>
      </c>
      <c r="H21" s="22">
        <v>223.60000000000002</v>
      </c>
      <c r="I21" s="83">
        <v>2683.2</v>
      </c>
      <c r="J21" s="22">
        <v>233.4</v>
      </c>
      <c r="K21" s="83">
        <v>2800.8</v>
      </c>
      <c r="L21" s="102" t="s">
        <v>113</v>
      </c>
    </row>
    <row r="22" spans="1:12" ht="16.5" customHeight="1">
      <c r="A22" s="15"/>
      <c r="B22" s="15"/>
      <c r="C22" s="86" t="s">
        <v>114</v>
      </c>
      <c r="D22" s="82">
        <v>18</v>
      </c>
      <c r="E22" s="16" t="s">
        <v>107</v>
      </c>
      <c r="F22" s="22">
        <v>126</v>
      </c>
      <c r="G22" s="83">
        <v>2268</v>
      </c>
      <c r="H22" s="22">
        <v>134.16000000000003</v>
      </c>
      <c r="I22" s="83">
        <v>2414.8800000000006</v>
      </c>
      <c r="J22" s="22">
        <v>140.04</v>
      </c>
      <c r="K22" s="83">
        <v>2520.72</v>
      </c>
      <c r="L22" s="103"/>
    </row>
    <row r="23" spans="1:12" ht="16.5" customHeight="1">
      <c r="A23" s="15"/>
      <c r="B23" s="15"/>
      <c r="C23" s="86" t="s">
        <v>115</v>
      </c>
      <c r="D23" s="82">
        <v>30</v>
      </c>
      <c r="E23" s="16" t="s">
        <v>107</v>
      </c>
      <c r="F23" s="22">
        <v>168</v>
      </c>
      <c r="G23" s="83">
        <v>5040</v>
      </c>
      <c r="H23" s="22">
        <v>178.88000000000002</v>
      </c>
      <c r="I23" s="83">
        <v>5366.4</v>
      </c>
      <c r="J23" s="22">
        <v>186.72</v>
      </c>
      <c r="K23" s="83">
        <v>5601.6</v>
      </c>
      <c r="L23" s="103"/>
    </row>
    <row r="24" spans="1:12" ht="16.5" customHeight="1">
      <c r="A24" s="15"/>
      <c r="B24" s="15"/>
      <c r="C24" s="87" t="s">
        <v>116</v>
      </c>
      <c r="D24" s="82">
        <v>4</v>
      </c>
      <c r="E24" s="16" t="s">
        <v>107</v>
      </c>
      <c r="F24" s="22">
        <v>105</v>
      </c>
      <c r="G24" s="83">
        <v>420</v>
      </c>
      <c r="H24" s="22">
        <v>111.80000000000001</v>
      </c>
      <c r="I24" s="83">
        <v>447.20000000000005</v>
      </c>
      <c r="J24" s="22">
        <v>116.7</v>
      </c>
      <c r="K24" s="83">
        <v>466.8</v>
      </c>
      <c r="L24" s="104"/>
    </row>
    <row r="25" spans="1:12" ht="16.5" customHeight="1">
      <c r="A25" s="15"/>
      <c r="B25" s="15"/>
      <c r="C25" s="87" t="s">
        <v>117</v>
      </c>
      <c r="D25" s="82">
        <v>79</v>
      </c>
      <c r="E25" s="16" t="s">
        <v>105</v>
      </c>
      <c r="F25" s="22">
        <v>42</v>
      </c>
      <c r="G25" s="83">
        <v>3318</v>
      </c>
      <c r="H25" s="22">
        <v>44.720000000000006</v>
      </c>
      <c r="I25" s="83">
        <v>3532.8800000000006</v>
      </c>
      <c r="J25" s="22">
        <v>46.68</v>
      </c>
      <c r="K25" s="83">
        <v>3687.72</v>
      </c>
      <c r="L25" s="105"/>
    </row>
    <row r="26" spans="1:12" ht="16.5" customHeight="1">
      <c r="A26" s="88" t="s">
        <v>118</v>
      </c>
      <c r="B26" s="25"/>
      <c r="C26" s="25"/>
      <c r="D26" s="89" t="s">
        <v>119</v>
      </c>
      <c r="E26" s="90"/>
      <c r="F26" s="17" t="s">
        <v>120</v>
      </c>
      <c r="G26" s="91">
        <v>84000</v>
      </c>
      <c r="H26" s="17" t="s">
        <v>120</v>
      </c>
      <c r="I26" s="91">
        <v>89440.00000000001</v>
      </c>
      <c r="J26" s="17" t="s">
        <v>120</v>
      </c>
      <c r="K26" s="91">
        <v>93360.00000000001</v>
      </c>
      <c r="L26" s="106"/>
    </row>
    <row r="27" spans="1:12" ht="91.5" customHeight="1">
      <c r="A27" s="92" t="s">
        <v>121</v>
      </c>
      <c r="B27" s="93"/>
      <c r="C27" s="93"/>
      <c r="D27" s="93"/>
      <c r="E27" s="93"/>
      <c r="F27" s="94"/>
      <c r="G27" s="94"/>
      <c r="H27" s="94"/>
      <c r="I27" s="94"/>
      <c r="J27" s="94"/>
      <c r="K27" s="94"/>
      <c r="L27" s="93"/>
    </row>
  </sheetData>
  <sheetProtection/>
  <mergeCells count="19">
    <mergeCell ref="A1:L1"/>
    <mergeCell ref="A2:L2"/>
    <mergeCell ref="A3:L3"/>
    <mergeCell ref="D4:E4"/>
    <mergeCell ref="F4:G4"/>
    <mergeCell ref="H4:I4"/>
    <mergeCell ref="J4:K4"/>
    <mergeCell ref="A26:C26"/>
    <mergeCell ref="D26:E26"/>
    <mergeCell ref="A27:L27"/>
    <mergeCell ref="A6:A20"/>
    <mergeCell ref="B6:B10"/>
    <mergeCell ref="B11:B20"/>
    <mergeCell ref="L4:L5"/>
    <mergeCell ref="L6:L10"/>
    <mergeCell ref="L11:L20"/>
    <mergeCell ref="L21:L25"/>
    <mergeCell ref="A4:C5"/>
    <mergeCell ref="A21:B25"/>
  </mergeCells>
  <printOptions horizontalCentered="1"/>
  <pageMargins left="0" right="0" top="0.7513888888888889" bottom="0.3576388888888889" header="0.23958333333333334" footer="0.20069444444444445"/>
  <pageSetup fitToHeight="0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1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13.75390625" style="0" customWidth="1"/>
    <col min="4" max="4" width="5.875" style="0" customWidth="1"/>
    <col min="5" max="8" width="11.25390625" style="1" customWidth="1"/>
    <col min="9" max="9" width="12.375" style="1" customWidth="1"/>
    <col min="10" max="10" width="11.25390625" style="1" customWidth="1"/>
    <col min="11" max="11" width="13.125" style="1" customWidth="1"/>
  </cols>
  <sheetData>
    <row r="1" spans="1:240" ht="19.5" customHeight="1">
      <c r="A1" s="2" t="s">
        <v>122</v>
      </c>
      <c r="B1" s="2"/>
      <c r="C1" s="2"/>
      <c r="D1" s="2"/>
      <c r="E1" s="3"/>
      <c r="F1" s="3"/>
      <c r="G1" s="3"/>
      <c r="H1" s="3"/>
      <c r="I1" s="3"/>
      <c r="J1" s="3"/>
      <c r="K1" s="3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</row>
    <row r="2" spans="1:11" ht="24" customHeight="1">
      <c r="A2" s="4" t="s">
        <v>123</v>
      </c>
      <c r="B2" s="4"/>
      <c r="C2" s="4"/>
      <c r="D2" s="4"/>
      <c r="E2" s="5"/>
      <c r="F2" s="5"/>
      <c r="G2" s="5"/>
      <c r="H2" s="5"/>
      <c r="I2" s="5"/>
      <c r="J2" s="5"/>
      <c r="K2" s="5"/>
    </row>
    <row r="3" spans="1:11" ht="15">
      <c r="A3" s="6" t="s">
        <v>76</v>
      </c>
      <c r="B3" s="7"/>
      <c r="C3" s="7"/>
      <c r="D3" s="7"/>
      <c r="E3" s="8"/>
      <c r="F3" s="8"/>
      <c r="G3" s="8"/>
      <c r="H3" s="8"/>
      <c r="I3" s="8"/>
      <c r="J3" s="8"/>
      <c r="K3" s="8"/>
    </row>
    <row r="4" spans="1:11" ht="27.75" customHeight="1">
      <c r="A4" s="9" t="s">
        <v>124</v>
      </c>
      <c r="B4" s="10"/>
      <c r="C4" s="10"/>
      <c r="D4" s="11" t="s">
        <v>78</v>
      </c>
      <c r="E4" s="12"/>
      <c r="F4" s="13" t="s">
        <v>79</v>
      </c>
      <c r="G4" s="12"/>
      <c r="H4" s="13" t="s">
        <v>80</v>
      </c>
      <c r="I4" s="12"/>
      <c r="J4" s="58" t="s">
        <v>81</v>
      </c>
      <c r="K4" s="59"/>
    </row>
    <row r="5" spans="1:11" ht="27.75" customHeight="1">
      <c r="A5" s="14"/>
      <c r="B5" s="15"/>
      <c r="C5" s="15"/>
      <c r="D5" s="16" t="s">
        <v>84</v>
      </c>
      <c r="E5" s="17" t="s">
        <v>83</v>
      </c>
      <c r="F5" s="17" t="s">
        <v>85</v>
      </c>
      <c r="G5" s="17" t="s">
        <v>86</v>
      </c>
      <c r="H5" s="17" t="s">
        <v>85</v>
      </c>
      <c r="I5" s="17" t="s">
        <v>86</v>
      </c>
      <c r="J5" s="17" t="s">
        <v>85</v>
      </c>
      <c r="K5" s="60" t="s">
        <v>86</v>
      </c>
    </row>
    <row r="6" spans="1:11" ht="30" customHeight="1">
      <c r="A6" s="18" t="s">
        <v>125</v>
      </c>
      <c r="B6" s="19"/>
      <c r="C6" s="20" t="s">
        <v>126</v>
      </c>
      <c r="D6" s="21" t="s">
        <v>127</v>
      </c>
      <c r="E6" s="22">
        <v>308</v>
      </c>
      <c r="F6" s="22">
        <v>1233.4140000000002</v>
      </c>
      <c r="G6" s="22">
        <v>379891.51200000005</v>
      </c>
      <c r="H6" s="22">
        <v>1313.2922400000002</v>
      </c>
      <c r="I6" s="22">
        <v>404494.00992000004</v>
      </c>
      <c r="J6" s="22">
        <v>1370.85156</v>
      </c>
      <c r="K6" s="61">
        <v>422222.28048</v>
      </c>
    </row>
    <row r="7" spans="1:11" ht="30" customHeight="1">
      <c r="A7" s="18"/>
      <c r="B7" s="19"/>
      <c r="C7" s="20" t="s">
        <v>128</v>
      </c>
      <c r="D7" s="21" t="s">
        <v>127</v>
      </c>
      <c r="E7" s="22">
        <v>690</v>
      </c>
      <c r="F7" s="22">
        <v>275.2785</v>
      </c>
      <c r="G7" s="22">
        <v>189942.165</v>
      </c>
      <c r="H7" s="22">
        <v>293.10606000000007</v>
      </c>
      <c r="I7" s="22">
        <v>202243.18140000006</v>
      </c>
      <c r="J7" s="22">
        <v>305.95239000000004</v>
      </c>
      <c r="K7" s="61">
        <v>211107.14910000004</v>
      </c>
    </row>
    <row r="8" spans="1:11" ht="30" customHeight="1">
      <c r="A8" s="18"/>
      <c r="B8" s="19"/>
      <c r="C8" s="20" t="s">
        <v>129</v>
      </c>
      <c r="D8" s="21" t="s">
        <v>93</v>
      </c>
      <c r="E8" s="22">
        <v>5500</v>
      </c>
      <c r="F8" s="22">
        <v>34.5345</v>
      </c>
      <c r="G8" s="22">
        <v>189939.75</v>
      </c>
      <c r="H8" s="22">
        <v>36.77102000000001</v>
      </c>
      <c r="I8" s="22">
        <v>202240.61000000004</v>
      </c>
      <c r="J8" s="22">
        <v>38.38263</v>
      </c>
      <c r="K8" s="61">
        <v>211104.465</v>
      </c>
    </row>
    <row r="9" spans="1:11" ht="30" customHeight="1">
      <c r="A9" s="18"/>
      <c r="B9" s="19"/>
      <c r="C9" s="20" t="s">
        <v>130</v>
      </c>
      <c r="D9" s="21" t="s">
        <v>93</v>
      </c>
      <c r="E9" s="22">
        <v>4500</v>
      </c>
      <c r="F9" s="22">
        <v>21.105000000000004</v>
      </c>
      <c r="G9" s="22">
        <v>94972.50000000001</v>
      </c>
      <c r="H9" s="22">
        <v>22.471800000000005</v>
      </c>
      <c r="I9" s="22">
        <v>101123.10000000002</v>
      </c>
      <c r="J9" s="22">
        <v>23.4567</v>
      </c>
      <c r="K9" s="61">
        <v>105555.15</v>
      </c>
    </row>
    <row r="10" spans="1:11" ht="30" customHeight="1">
      <c r="A10" s="18"/>
      <c r="B10" s="19"/>
      <c r="C10" s="23" t="s">
        <v>131</v>
      </c>
      <c r="D10" s="21" t="s">
        <v>93</v>
      </c>
      <c r="E10" s="22">
        <v>10000</v>
      </c>
      <c r="F10" s="22">
        <v>9.502500000000001</v>
      </c>
      <c r="G10" s="22">
        <v>95025.00000000001</v>
      </c>
      <c r="H10" s="22">
        <v>10.117900000000002</v>
      </c>
      <c r="I10" s="22">
        <v>101179.00000000003</v>
      </c>
      <c r="J10" s="22">
        <v>10.561350000000001</v>
      </c>
      <c r="K10" s="61">
        <v>105613.50000000001</v>
      </c>
    </row>
    <row r="11" spans="1:240" ht="30" customHeight="1">
      <c r="A11" s="24" t="s">
        <v>118</v>
      </c>
      <c r="B11" s="25"/>
      <c r="C11" s="25"/>
      <c r="D11" s="26" t="s">
        <v>132</v>
      </c>
      <c r="E11" s="27"/>
      <c r="F11" s="17" t="s">
        <v>120</v>
      </c>
      <c r="G11" s="22">
        <v>949770.927</v>
      </c>
      <c r="H11" s="17" t="s">
        <v>120</v>
      </c>
      <c r="I11" s="22">
        <v>1011279.9013200001</v>
      </c>
      <c r="J11" s="17" t="s">
        <v>120</v>
      </c>
      <c r="K11" s="61">
        <v>1055602.54458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</row>
    <row r="12" spans="1:11" ht="21" customHeight="1">
      <c r="A12" s="28" t="s">
        <v>133</v>
      </c>
      <c r="B12" s="29" t="s">
        <v>134</v>
      </c>
      <c r="C12" s="30"/>
      <c r="D12" s="30"/>
      <c r="E12" s="31"/>
      <c r="F12" s="32"/>
      <c r="G12" s="32"/>
      <c r="H12" s="32"/>
      <c r="I12" s="32"/>
      <c r="J12" s="32"/>
      <c r="K12" s="62"/>
    </row>
    <row r="13" spans="1:11" ht="21" customHeight="1">
      <c r="A13" s="33"/>
      <c r="B13" s="29" t="s">
        <v>135</v>
      </c>
      <c r="C13" s="30"/>
      <c r="D13" s="29"/>
      <c r="E13" s="34" t="s">
        <v>136</v>
      </c>
      <c r="F13" s="32"/>
      <c r="G13" s="32"/>
      <c r="H13" s="32"/>
      <c r="I13" s="32"/>
      <c r="J13" s="32"/>
      <c r="K13" s="62"/>
    </row>
    <row r="14" spans="1:11" ht="21" customHeight="1">
      <c r="A14" s="33"/>
      <c r="B14" s="35" t="s">
        <v>137</v>
      </c>
      <c r="C14" s="36"/>
      <c r="D14" s="29"/>
      <c r="E14" s="34" t="s">
        <v>138</v>
      </c>
      <c r="F14" s="32"/>
      <c r="G14" s="32"/>
      <c r="H14" s="32"/>
      <c r="I14" s="32"/>
      <c r="J14" s="32"/>
      <c r="K14" s="62"/>
    </row>
    <row r="15" spans="1:11" ht="21" customHeight="1">
      <c r="A15" s="33"/>
      <c r="B15" s="29" t="s">
        <v>139</v>
      </c>
      <c r="C15" s="30"/>
      <c r="D15" s="29"/>
      <c r="E15" s="34" t="s">
        <v>140</v>
      </c>
      <c r="F15" s="32"/>
      <c r="G15" s="32"/>
      <c r="H15" s="32"/>
      <c r="I15" s="32"/>
      <c r="J15" s="32"/>
      <c r="K15" s="62"/>
    </row>
    <row r="16" spans="1:11" ht="21" customHeight="1">
      <c r="A16" s="33"/>
      <c r="B16" s="37" t="s">
        <v>141</v>
      </c>
      <c r="C16" s="37"/>
      <c r="D16" s="29"/>
      <c r="E16" s="34" t="s">
        <v>142</v>
      </c>
      <c r="F16" s="32"/>
      <c r="G16" s="32"/>
      <c r="H16" s="32"/>
      <c r="I16" s="32"/>
      <c r="J16" s="32"/>
      <c r="K16" s="62"/>
    </row>
    <row r="17" spans="1:11" ht="21" customHeight="1">
      <c r="A17" s="33"/>
      <c r="B17" s="29" t="s">
        <v>143</v>
      </c>
      <c r="C17" s="30"/>
      <c r="D17" s="29"/>
      <c r="E17" s="34" t="s">
        <v>144</v>
      </c>
      <c r="F17" s="32"/>
      <c r="G17" s="32"/>
      <c r="H17" s="32"/>
      <c r="I17" s="32"/>
      <c r="J17" s="32"/>
      <c r="K17" s="62"/>
    </row>
    <row r="18" spans="1:11" ht="21" customHeight="1">
      <c r="A18" s="33"/>
      <c r="B18" s="29" t="s">
        <v>145</v>
      </c>
      <c r="C18" s="30"/>
      <c r="D18" s="30"/>
      <c r="E18" s="31"/>
      <c r="F18" s="32"/>
      <c r="G18" s="32"/>
      <c r="H18" s="32"/>
      <c r="I18" s="32"/>
      <c r="J18" s="32"/>
      <c r="K18" s="62"/>
    </row>
    <row r="19" spans="1:17" ht="21" customHeight="1">
      <c r="A19" s="33"/>
      <c r="B19" s="29" t="s">
        <v>146</v>
      </c>
      <c r="C19" s="30"/>
      <c r="D19" s="30"/>
      <c r="E19" s="38"/>
      <c r="F19" s="39"/>
      <c r="G19" s="40"/>
      <c r="H19" s="39"/>
      <c r="I19" s="40"/>
      <c r="J19" s="56"/>
      <c r="K19" s="63"/>
      <c r="L19" s="64"/>
      <c r="M19" s="64"/>
      <c r="N19" s="64"/>
      <c r="O19" s="64"/>
      <c r="P19" s="64"/>
      <c r="Q19" s="64"/>
    </row>
    <row r="20" spans="1:17" ht="21" customHeight="1">
      <c r="A20" s="33"/>
      <c r="B20" s="41" t="s">
        <v>147</v>
      </c>
      <c r="C20" s="42"/>
      <c r="D20" s="43"/>
      <c r="E20" s="44"/>
      <c r="F20" s="39"/>
      <c r="G20" s="40"/>
      <c r="H20" s="39"/>
      <c r="I20" s="40"/>
      <c r="J20" s="56"/>
      <c r="K20" s="63"/>
      <c r="L20" s="64"/>
      <c r="M20" s="64"/>
      <c r="N20" s="64"/>
      <c r="O20" s="64"/>
      <c r="P20" s="64"/>
      <c r="Q20" s="64"/>
    </row>
    <row r="21" spans="1:17" ht="21" customHeight="1">
      <c r="A21" s="33"/>
      <c r="B21" s="29" t="s">
        <v>148</v>
      </c>
      <c r="C21" s="30"/>
      <c r="D21" s="30"/>
      <c r="E21" s="38"/>
      <c r="F21" s="39"/>
      <c r="G21" s="45"/>
      <c r="H21" s="39"/>
      <c r="I21" s="45"/>
      <c r="J21" s="56"/>
      <c r="K21" s="65"/>
      <c r="L21" s="64"/>
      <c r="M21" s="64"/>
      <c r="N21" s="64"/>
      <c r="O21" s="64"/>
      <c r="P21" s="64"/>
      <c r="Q21" s="64"/>
    </row>
    <row r="22" spans="1:17" ht="21" customHeight="1">
      <c r="A22" s="33"/>
      <c r="B22" s="41" t="s">
        <v>149</v>
      </c>
      <c r="C22" s="42"/>
      <c r="D22" s="43"/>
      <c r="E22" s="34"/>
      <c r="F22" s="39"/>
      <c r="G22" s="45"/>
      <c r="H22" s="39"/>
      <c r="I22" s="45"/>
      <c r="J22" s="56"/>
      <c r="K22" s="65"/>
      <c r="L22" s="64"/>
      <c r="M22" s="64"/>
      <c r="N22" s="64"/>
      <c r="O22" s="64"/>
      <c r="P22" s="64"/>
      <c r="Q22" s="64"/>
    </row>
    <row r="23" spans="1:17" ht="21" customHeight="1">
      <c r="A23" s="33"/>
      <c r="B23" s="29" t="s">
        <v>150</v>
      </c>
      <c r="C23" s="30"/>
      <c r="D23" s="30"/>
      <c r="E23" s="34"/>
      <c r="F23" s="39"/>
      <c r="G23" s="45"/>
      <c r="H23" s="39"/>
      <c r="I23" s="45"/>
      <c r="J23" s="56"/>
      <c r="K23" s="65"/>
      <c r="L23" s="64"/>
      <c r="M23" s="64"/>
      <c r="N23" s="64"/>
      <c r="O23" s="64"/>
      <c r="P23" s="64"/>
      <c r="Q23" s="64"/>
    </row>
    <row r="24" spans="1:17" ht="21" customHeight="1">
      <c r="A24" s="33"/>
      <c r="B24" s="41" t="s">
        <v>151</v>
      </c>
      <c r="C24" s="42"/>
      <c r="D24" s="43"/>
      <c r="E24" s="34"/>
      <c r="F24" s="39"/>
      <c r="G24" s="45"/>
      <c r="H24" s="39"/>
      <c r="I24" s="45"/>
      <c r="J24" s="56"/>
      <c r="K24" s="65"/>
      <c r="L24" s="66"/>
      <c r="M24" s="66"/>
      <c r="N24" s="66"/>
      <c r="O24" s="66"/>
      <c r="P24" s="66"/>
      <c r="Q24" s="66"/>
    </row>
    <row r="25" spans="1:11" ht="21" customHeight="1">
      <c r="A25" s="33"/>
      <c r="B25" s="29" t="s">
        <v>152</v>
      </c>
      <c r="C25" s="30"/>
      <c r="D25" s="30"/>
      <c r="E25" s="34"/>
      <c r="F25" s="32"/>
      <c r="G25" s="32"/>
      <c r="H25" s="32"/>
      <c r="I25" s="32"/>
      <c r="J25" s="32"/>
      <c r="K25" s="62"/>
    </row>
    <row r="26" spans="1:11" ht="21" customHeight="1">
      <c r="A26" s="33"/>
      <c r="B26" s="29" t="s">
        <v>153</v>
      </c>
      <c r="C26" s="30"/>
      <c r="D26" s="30"/>
      <c r="E26" s="31"/>
      <c r="F26" s="32"/>
      <c r="G26" s="32"/>
      <c r="H26" s="32"/>
      <c r="I26" s="32"/>
      <c r="J26" s="32"/>
      <c r="K26" s="62"/>
    </row>
    <row r="27" spans="1:11" ht="21" customHeight="1">
      <c r="A27" s="46"/>
      <c r="B27" s="29" t="s">
        <v>154</v>
      </c>
      <c r="C27" s="47"/>
      <c r="D27" s="47"/>
      <c r="E27" s="48"/>
      <c r="F27" s="49"/>
      <c r="G27" s="49"/>
      <c r="H27" s="49"/>
      <c r="I27" s="49"/>
      <c r="J27" s="49"/>
      <c r="K27" s="67"/>
    </row>
    <row r="28" spans="1:11" ht="21" customHeight="1">
      <c r="A28" s="50"/>
      <c r="B28" s="51" t="s">
        <v>155</v>
      </c>
      <c r="C28" s="52"/>
      <c r="D28" s="52"/>
      <c r="E28" s="53"/>
      <c r="F28" s="54"/>
      <c r="G28" s="54"/>
      <c r="H28" s="54"/>
      <c r="I28" s="54"/>
      <c r="J28" s="54"/>
      <c r="K28" s="68"/>
    </row>
    <row r="29" spans="1:5" ht="14.25">
      <c r="A29" s="55"/>
      <c r="B29" s="55"/>
      <c r="C29" s="55"/>
      <c r="D29" s="55"/>
      <c r="E29" s="56"/>
    </row>
    <row r="30" spans="1:5" ht="14.25">
      <c r="A30" s="55"/>
      <c r="B30" s="55"/>
      <c r="C30" s="55"/>
      <c r="D30" s="55"/>
      <c r="E30" s="56"/>
    </row>
    <row r="31" spans="1:5" ht="14.25">
      <c r="A31" s="55"/>
      <c r="B31" s="55"/>
      <c r="C31" s="55"/>
      <c r="D31" s="55"/>
      <c r="E31" s="56"/>
    </row>
  </sheetData>
  <sheetProtection/>
  <mergeCells count="13">
    <mergeCell ref="A1:K1"/>
    <mergeCell ref="A2:K2"/>
    <mergeCell ref="A3:K3"/>
    <mergeCell ref="D4:E4"/>
    <mergeCell ref="F4:G4"/>
    <mergeCell ref="H4:I4"/>
    <mergeCell ref="J4:K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5944444444444444" header="0.16111111111111112" footer="0.20069444444444445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许高强</cp:lastModifiedBy>
  <cp:lastPrinted>2015-09-21T03:29:47Z</cp:lastPrinted>
  <dcterms:created xsi:type="dcterms:W3CDTF">2015-09-10T08:39:04Z</dcterms:created>
  <dcterms:modified xsi:type="dcterms:W3CDTF">2022-06-24T03:28:31Z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