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5670" firstSheet="1" activeTab="3"/>
  </bookViews>
  <sheets>
    <sheet name="附件一" sheetId="1" state="hidden" r:id="rId1"/>
    <sheet name="表1" sheetId="2" r:id="rId2"/>
    <sheet name="表2" sheetId="3" r:id="rId3"/>
    <sheet name="表3" sheetId="4" r:id="rId4"/>
  </sheets>
  <definedNames/>
  <calcPr fullCalcOnLoad="1"/>
</workbook>
</file>

<file path=xl/sharedStrings.xml><?xml version="1.0" encoding="utf-8"?>
<sst xmlns="http://schemas.openxmlformats.org/spreadsheetml/2006/main" count="248" uniqueCount="169">
  <si>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</si>
  <si>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</si>
  <si>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</si>
  <si>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</si>
  <si>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</si>
  <si>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</si>
  <si>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</si>
  <si>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</si>
  <si>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</si>
  <si>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</si>
  <si>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</si>
  <si>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</si>
  <si>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</si>
  <si>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</si>
  <si>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</si>
  <si>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</si>
  <si>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</si>
  <si>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</si>
  <si>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</si>
  <si>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</si>
  <si>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</si>
  <si>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</si>
  <si>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</si>
  <si>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</si>
  <si>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</si>
  <si>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</si>
  <si>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</si>
  <si>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</si>
  <si>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</si>
  <si>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</si>
  <si>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</si>
  <si>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</si>
  <si>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</si>
  <si>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</si>
  <si>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</si>
  <si>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</si>
  <si>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</si>
  <si>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</si>
  <si>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</si>
  <si>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</si>
  <si>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</si>
  <si>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</si>
  <si>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</si>
  <si>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</si>
  <si>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</si>
  <si>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</si>
  <si>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</si>
  <si>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</si>
  <si>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</si>
  <si>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</si>
  <si>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</si>
  <si>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</si>
  <si>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</si>
  <si>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</si>
  <si>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</si>
  <si>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</si>
  <si>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</si>
  <si>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</si>
  <si>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</si>
  <si>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</si>
  <si>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</si>
  <si>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</si>
  <si>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</si>
  <si>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</si>
  <si>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</si>
  <si>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</si>
  <si>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</si>
  <si>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阳江市2019年土地增值税扣除项目金额标准</t>
  </si>
  <si>
    <t>模块名称</t>
  </si>
  <si>
    <t>2019年</t>
  </si>
  <si>
    <t>1.按总建筑面积计；                                             2.若有两种或以上类型桩，按相应占比综合折算指标，相应占比按其对应的基座平面面积比例计；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</si>
  <si>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</si>
  <si>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</si>
  <si>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</si>
  <si>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</si>
  <si>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</si>
  <si>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</si>
  <si>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</si>
  <si>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</si>
  <si>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</si>
  <si>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4.室外泳池含设备，按设计储水体积计。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</si>
  <si>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</si>
  <si>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</si>
  <si>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</si>
  <si>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</si>
  <si>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</si>
  <si>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</si>
  <si>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</si>
  <si>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</si>
  <si>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</si>
  <si>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</si>
  <si>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</si>
  <si>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</si>
  <si>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</si>
  <si>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</si>
  <si>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</si>
  <si>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</si>
  <si>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</si>
  <si>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</si>
  <si>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</si>
  <si>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</si>
  <si>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</si>
  <si>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</si>
  <si>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</si>
  <si>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</si>
  <si>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</si>
  <si>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1.厨柜包括：地柜、吊柜、洗菜盆、水龙头、下水器等；
2.洗手台柜包括：洗手盆、镜子、水龙头、下水器等；
3.卫浴用具包括：淋浴间、座（蹲）厕、多功能花洒、卫浴五金挂件、厕纸盒、毛巾杆等。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</si>
  <si>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</si>
  <si>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</si>
  <si>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</si>
  <si>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</si>
  <si>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</si>
  <si>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</si>
  <si>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</si>
  <si>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</si>
  <si>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</si>
  <si>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</si>
  <si>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</si>
  <si>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</si>
  <si>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</si>
  <si>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1.开关、插座安装含管线；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</si>
  <si>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</si>
  <si>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</si>
  <si>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</si>
  <si>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</si>
  <si>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</si>
  <si>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</si>
  <si>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</si>
  <si>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1.以套内建筑面积100平方米三房（双卫）室内精装修工程量为例；                                                                                                                                                                                          2.数量为相应实际户内装修工程量，单位为㎡、m、樘、套等；                                                                                                                                                                                                                       3.门制作及安装，含补墙缝（水泥沙）、门锁、五金、门吸、门套线等。                                                                                                                                                                                               4.灯具包括：客厅灯、房间灯、厨卫、卫生间吸顶灯等；
5.开关包括：三位单联开关、二位双联开关、一位双联开关等；
6.插座包括：一位开关带二三插、二三插、电视插、电话插、网络插等。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</si>
  <si>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</si>
  <si>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</si>
  <si>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</si>
  <si>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</si>
  <si>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</si>
  <si>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</si>
  <si>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</si>
  <si>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</si>
  <si>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</si>
  <si>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</si>
  <si>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</si>
  <si>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1.乔木配置情况如下：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</si>
  <si>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</si>
  <si>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</si>
  <si>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</si>
  <si>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</si>
  <si>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</si>
  <si>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</si>
  <si>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</si>
  <si>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</si>
  <si>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</si>
  <si>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</si>
  <si>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2.灌木配置情况如下：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</si>
  <si>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</si>
  <si>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</si>
  <si>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</si>
  <si>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</si>
  <si>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</si>
  <si>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</si>
  <si>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</si>
  <si>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</si>
  <si>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</si>
  <si>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</si>
  <si>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</si>
  <si>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</si>
  <si>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</si>
  <si>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</si>
  <si>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3.花卉及地被种植密度按25~36袋/m2考虑；</t>
  </si>
  <si>
    <t>4.绿化保养期按12个月考虑；</t>
  </si>
  <si>
    <t>5.绿化给排水已综合考虑。绿化给水按人工取水浇灌考虑。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</si>
</sst>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黑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3" applyNumberFormat="0" applyFill="0" applyAlignment="0" applyProtection="0"/>
    <xf numFmtId="0" fontId="20" fillId="7" borderId="0" applyNumberFormat="0" applyBorder="0" applyAlignment="0" applyProtection="0"/>
    <xf numFmtId="0" fontId="24" fillId="0" borderId="4" applyNumberFormat="0" applyFill="0" applyAlignment="0" applyProtection="0"/>
    <xf numFmtId="0" fontId="20" fillId="3" borderId="0" applyNumberFormat="0" applyBorder="0" applyAlignment="0" applyProtection="0"/>
    <xf numFmtId="0" fontId="22" fillId="2" borderId="5" applyNumberFormat="0" applyAlignment="0" applyProtection="0"/>
    <xf numFmtId="0" fontId="36" fillId="2" borderId="1" applyNumberFormat="0" applyAlignment="0" applyProtection="0"/>
    <xf numFmtId="0" fontId="35" fillId="8" borderId="6" applyNumberFormat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7" applyNumberFormat="0" applyFill="0" applyAlignment="0" applyProtection="0"/>
    <xf numFmtId="0" fontId="37" fillId="0" borderId="8" applyNumberFormat="0" applyFill="0" applyAlignment="0" applyProtection="0"/>
    <xf numFmtId="0" fontId="25" fillId="9" borderId="0" applyNumberFormat="0" applyBorder="0" applyAlignment="0" applyProtection="0"/>
    <xf numFmtId="0" fontId="33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0" fillId="16" borderId="0" applyNumberFormat="0" applyBorder="0" applyAlignment="0" applyProtection="0"/>
    <xf numFmtId="0" fontId="21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177" fontId="8" fillId="0" borderId="0" xfId="0" applyNumberFormat="1" applyFont="1" applyAlignment="1">
      <alignment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39" xfId="0" applyNumberFormat="1" applyFont="1" applyFill="1" applyBorder="1" applyAlignment="1">
      <alignment horizontal="center" vertical="center" textRotation="255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77" fontId="9" fillId="0" borderId="13" xfId="0" applyNumberFormat="1" applyFont="1" applyBorder="1" applyAlignment="1">
      <alignment horizontal="center" vertical="center"/>
    </xf>
    <xf numFmtId="0" fontId="38" fillId="0" borderId="40" xfId="0" applyFont="1" applyFill="1" applyBorder="1" applyAlignment="1">
      <alignment horizontal="left" vertical="center" wrapText="1"/>
    </xf>
    <xf numFmtId="177" fontId="9" fillId="0" borderId="0" xfId="0" applyNumberFormat="1" applyFont="1" applyAlignment="1">
      <alignment vertical="center"/>
    </xf>
    <xf numFmtId="0" fontId="38" fillId="0" borderId="41" xfId="0" applyFont="1" applyFill="1" applyBorder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center" vertical="center" textRotation="255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6" fillId="0" borderId="43" xfId="0" applyNumberFormat="1" applyFont="1" applyFill="1" applyBorder="1" applyAlignment="1">
      <alignment horizontal="center" vertical="center" textRotation="255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center" vertical="center" textRotation="255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center" vertical="center" textRotation="255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15" fillId="0" borderId="39" xfId="0" applyNumberFormat="1" applyFont="1" applyFill="1" applyBorder="1" applyAlignment="1">
      <alignment horizontal="center" vertical="center" textRotation="255" wrapText="1"/>
    </xf>
    <xf numFmtId="0" fontId="16" fillId="0" borderId="33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textRotation="255" wrapText="1"/>
    </xf>
    <xf numFmtId="177" fontId="40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9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38" fillId="0" borderId="40" xfId="0" applyFont="1" applyFill="1" applyBorder="1" applyAlignment="1">
      <alignment horizontal="left" vertical="center" wrapText="1"/>
    </xf>
    <xf numFmtId="0" fontId="38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9" fillId="0" borderId="36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177" fontId="38" fillId="0" borderId="25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88" customWidth="1"/>
    <col min="2" max="2" width="5.75390625" style="89" customWidth="1"/>
    <col min="3" max="3" width="9.75390625" style="89" customWidth="1"/>
    <col min="4" max="4" width="18.75390625" style="89" customWidth="1"/>
    <col min="5" max="12" width="8.50390625" style="88" customWidth="1"/>
    <col min="13" max="13" width="86.625" style="88" customWidth="1"/>
    <col min="14" max="236" width="9.00390625" style="85" customWidth="1"/>
  </cols>
  <sheetData>
    <row r="1" spans="1:13" ht="34.5" customHeight="1">
      <c r="A1" s="92" t="s">
        <v>0</v>
      </c>
      <c r="B1" s="92"/>
      <c r="C1" s="93" t="s">
        <v>1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86" customFormat="1" ht="18" customHeight="1">
      <c r="A2" s="95" t="s">
        <v>2</v>
      </c>
      <c r="B2" s="96" t="s">
        <v>3</v>
      </c>
      <c r="C2" s="95"/>
      <c r="D2" s="95"/>
      <c r="E2" s="162" t="s">
        <v>4</v>
      </c>
      <c r="F2" s="100"/>
      <c r="G2" s="100"/>
      <c r="H2" s="100"/>
      <c r="I2" s="100"/>
      <c r="J2" s="100"/>
      <c r="K2" s="100"/>
      <c r="L2" s="100"/>
      <c r="M2" s="98" t="s">
        <v>5</v>
      </c>
    </row>
    <row r="3" spans="1:13" s="86" customFormat="1" ht="21" customHeight="1">
      <c r="A3" s="95"/>
      <c r="B3" s="96"/>
      <c r="C3" s="100"/>
      <c r="D3" s="100"/>
      <c r="E3" s="162">
        <v>2008</v>
      </c>
      <c r="F3" s="100">
        <v>2009</v>
      </c>
      <c r="G3" s="100">
        <v>2010</v>
      </c>
      <c r="H3" s="100">
        <v>2011</v>
      </c>
      <c r="I3" s="100">
        <v>2012</v>
      </c>
      <c r="J3" s="100">
        <v>2013</v>
      </c>
      <c r="K3" s="100">
        <v>2014</v>
      </c>
      <c r="L3" s="100">
        <v>2015</v>
      </c>
      <c r="M3" s="102"/>
    </row>
    <row r="4" spans="1:13" s="87" customFormat="1" ht="18" customHeight="1">
      <c r="A4" s="103" t="s">
        <v>6</v>
      </c>
      <c r="B4" s="104" t="s">
        <v>7</v>
      </c>
      <c r="C4" s="105" t="s">
        <v>8</v>
      </c>
      <c r="D4" s="105"/>
      <c r="E4" s="163" t="e">
        <f aca="true" t="shared" si="0" ref="E4:E19">K4*0.888</f>
        <v>#REF!</v>
      </c>
      <c r="F4" s="163" t="e">
        <f aca="true" t="shared" si="1" ref="F4:F19">K4*0.895</f>
        <v>#REF!</v>
      </c>
      <c r="G4" s="163" t="e">
        <f aca="true" t="shared" si="2" ref="G4:G19">K4*0.942</f>
        <v>#REF!</v>
      </c>
      <c r="H4" s="163" t="e">
        <f aca="true" t="shared" si="3" ref="H4:H19">K4*0.977</f>
        <v>#REF!</v>
      </c>
      <c r="I4" s="163" t="e">
        <f aca="true" t="shared" si="4" ref="I4:I19">K4*0.96</f>
        <v>#REF!</v>
      </c>
      <c r="J4" s="163" t="e">
        <f>K4*0.993</f>
        <v>#REF!</v>
      </c>
      <c r="K4" s="163" t="e">
        <f>'表1'!#REF!*0.95</f>
        <v>#REF!</v>
      </c>
      <c r="L4" s="163" t="e">
        <f aca="true" t="shared" si="5" ref="L4:L19">K4*0.981</f>
        <v>#REF!</v>
      </c>
      <c r="M4" s="177" t="s">
        <v>9</v>
      </c>
    </row>
    <row r="5" spans="1:13" s="87" customFormat="1" ht="18" customHeight="1">
      <c r="A5" s="103"/>
      <c r="B5" s="104"/>
      <c r="C5" s="105" t="s">
        <v>10</v>
      </c>
      <c r="D5" s="105" t="s">
        <v>11</v>
      </c>
      <c r="E5" s="163" t="e">
        <f t="shared" si="0"/>
        <v>#REF!</v>
      </c>
      <c r="F5" s="163" t="e">
        <f t="shared" si="1"/>
        <v>#REF!</v>
      </c>
      <c r="G5" s="163" t="e">
        <f t="shared" si="2"/>
        <v>#REF!</v>
      </c>
      <c r="H5" s="163" t="e">
        <f t="shared" si="3"/>
        <v>#REF!</v>
      </c>
      <c r="I5" s="163" t="e">
        <f t="shared" si="4"/>
        <v>#REF!</v>
      </c>
      <c r="J5" s="163" t="e">
        <f aca="true" t="shared" si="6" ref="J5:J21">K5*0.993</f>
        <v>#REF!</v>
      </c>
      <c r="K5" s="163" t="e">
        <f>'表1'!#REF!*0.95</f>
        <v>#REF!</v>
      </c>
      <c r="L5" s="163" t="e">
        <f t="shared" si="5"/>
        <v>#REF!</v>
      </c>
      <c r="M5" s="178"/>
    </row>
    <row r="6" spans="1:13" s="87" customFormat="1" ht="18" customHeight="1">
      <c r="A6" s="103"/>
      <c r="B6" s="104"/>
      <c r="C6" s="105"/>
      <c r="D6" s="105" t="s">
        <v>12</v>
      </c>
      <c r="E6" s="163" t="e">
        <f t="shared" si="0"/>
        <v>#REF!</v>
      </c>
      <c r="F6" s="163" t="e">
        <f t="shared" si="1"/>
        <v>#REF!</v>
      </c>
      <c r="G6" s="163" t="e">
        <f t="shared" si="2"/>
        <v>#REF!</v>
      </c>
      <c r="H6" s="163" t="e">
        <f t="shared" si="3"/>
        <v>#REF!</v>
      </c>
      <c r="I6" s="163" t="e">
        <f t="shared" si="4"/>
        <v>#REF!</v>
      </c>
      <c r="J6" s="163" t="e">
        <f t="shared" si="6"/>
        <v>#REF!</v>
      </c>
      <c r="K6" s="163" t="e">
        <f>'表1'!#REF!*0.95</f>
        <v>#REF!</v>
      </c>
      <c r="L6" s="163" t="e">
        <f t="shared" si="5"/>
        <v>#REF!</v>
      </c>
      <c r="M6" s="178"/>
    </row>
    <row r="7" spans="1:13" s="87" customFormat="1" ht="18" customHeight="1">
      <c r="A7" s="103"/>
      <c r="B7" s="104"/>
      <c r="C7" s="105"/>
      <c r="D7" s="105" t="s">
        <v>13</v>
      </c>
      <c r="E7" s="163" t="e">
        <f t="shared" si="0"/>
        <v>#REF!</v>
      </c>
      <c r="F7" s="163" t="e">
        <f t="shared" si="1"/>
        <v>#REF!</v>
      </c>
      <c r="G7" s="163" t="e">
        <f t="shared" si="2"/>
        <v>#REF!</v>
      </c>
      <c r="H7" s="163" t="e">
        <f t="shared" si="3"/>
        <v>#REF!</v>
      </c>
      <c r="I7" s="163" t="e">
        <f t="shared" si="4"/>
        <v>#REF!</v>
      </c>
      <c r="J7" s="163" t="e">
        <f t="shared" si="6"/>
        <v>#REF!</v>
      </c>
      <c r="K7" s="163" t="e">
        <f>'表1'!#REF!*0.95</f>
        <v>#REF!</v>
      </c>
      <c r="L7" s="163" t="e">
        <f t="shared" si="5"/>
        <v>#REF!</v>
      </c>
      <c r="M7" s="178"/>
    </row>
    <row r="8" spans="1:13" s="87" customFormat="1" ht="18" customHeight="1">
      <c r="A8" s="103"/>
      <c r="B8" s="111" t="s">
        <v>14</v>
      </c>
      <c r="C8" s="112" t="s">
        <v>15</v>
      </c>
      <c r="D8" s="112"/>
      <c r="E8" s="163" t="e">
        <f t="shared" si="0"/>
        <v>#REF!</v>
      </c>
      <c r="F8" s="163" t="e">
        <f t="shared" si="1"/>
        <v>#REF!</v>
      </c>
      <c r="G8" s="163" t="e">
        <f t="shared" si="2"/>
        <v>#REF!</v>
      </c>
      <c r="H8" s="163" t="e">
        <f t="shared" si="3"/>
        <v>#REF!</v>
      </c>
      <c r="I8" s="163" t="e">
        <f t="shared" si="4"/>
        <v>#REF!</v>
      </c>
      <c r="J8" s="163" t="e">
        <f t="shared" si="6"/>
        <v>#REF!</v>
      </c>
      <c r="K8" s="163" t="e">
        <f>'表1'!#REF!*0.95</f>
        <v>#REF!</v>
      </c>
      <c r="L8" s="163" t="e">
        <f t="shared" si="5"/>
        <v>#REF!</v>
      </c>
      <c r="M8" s="179" t="s">
        <v>16</v>
      </c>
    </row>
    <row r="9" spans="1:13" s="87" customFormat="1" ht="18" customHeight="1">
      <c r="A9" s="103"/>
      <c r="B9" s="111"/>
      <c r="C9" s="105" t="s">
        <v>17</v>
      </c>
      <c r="D9" s="105"/>
      <c r="E9" s="163" t="e">
        <f t="shared" si="0"/>
        <v>#REF!</v>
      </c>
      <c r="F9" s="163" t="e">
        <f t="shared" si="1"/>
        <v>#REF!</v>
      </c>
      <c r="G9" s="163" t="e">
        <f t="shared" si="2"/>
        <v>#REF!</v>
      </c>
      <c r="H9" s="163" t="e">
        <f t="shared" si="3"/>
        <v>#REF!</v>
      </c>
      <c r="I9" s="163" t="e">
        <f t="shared" si="4"/>
        <v>#REF!</v>
      </c>
      <c r="J9" s="163" t="e">
        <f t="shared" si="6"/>
        <v>#REF!</v>
      </c>
      <c r="K9" s="163" t="e">
        <f>'表1'!#REF!*0.95</f>
        <v>#REF!</v>
      </c>
      <c r="L9" s="163" t="e">
        <f t="shared" si="5"/>
        <v>#REF!</v>
      </c>
      <c r="M9" s="180"/>
    </row>
    <row r="10" spans="1:13" s="87" customFormat="1" ht="18" customHeight="1">
      <c r="A10" s="103"/>
      <c r="B10" s="111"/>
      <c r="C10" s="116" t="s">
        <v>18</v>
      </c>
      <c r="D10" s="116"/>
      <c r="E10" s="163" t="e">
        <f t="shared" si="0"/>
        <v>#REF!</v>
      </c>
      <c r="F10" s="163" t="e">
        <f t="shared" si="1"/>
        <v>#REF!</v>
      </c>
      <c r="G10" s="163" t="e">
        <f t="shared" si="2"/>
        <v>#REF!</v>
      </c>
      <c r="H10" s="163" t="e">
        <f t="shared" si="3"/>
        <v>#REF!</v>
      </c>
      <c r="I10" s="163" t="e">
        <f t="shared" si="4"/>
        <v>#REF!</v>
      </c>
      <c r="J10" s="163" t="e">
        <f t="shared" si="6"/>
        <v>#REF!</v>
      </c>
      <c r="K10" s="163" t="e">
        <f>'表1'!#REF!*0.95</f>
        <v>#REF!</v>
      </c>
      <c r="L10" s="163" t="e">
        <f t="shared" si="5"/>
        <v>#REF!</v>
      </c>
      <c r="M10" s="180"/>
    </row>
    <row r="11" spans="1:13" s="87" customFormat="1" ht="18" customHeight="1">
      <c r="A11" s="103"/>
      <c r="B11" s="104"/>
      <c r="C11" s="105" t="s">
        <v>19</v>
      </c>
      <c r="D11" s="105"/>
      <c r="E11" s="163" t="e">
        <f t="shared" si="0"/>
        <v>#REF!</v>
      </c>
      <c r="F11" s="163" t="e">
        <f t="shared" si="1"/>
        <v>#REF!</v>
      </c>
      <c r="G11" s="163" t="e">
        <f t="shared" si="2"/>
        <v>#REF!</v>
      </c>
      <c r="H11" s="163" t="e">
        <f t="shared" si="3"/>
        <v>#REF!</v>
      </c>
      <c r="I11" s="163" t="e">
        <f t="shared" si="4"/>
        <v>#REF!</v>
      </c>
      <c r="J11" s="163" t="e">
        <f t="shared" si="6"/>
        <v>#REF!</v>
      </c>
      <c r="K11" s="163" t="e">
        <f>'表1'!#REF!*0.95</f>
        <v>#REF!</v>
      </c>
      <c r="L11" s="163" t="e">
        <f t="shared" si="5"/>
        <v>#REF!</v>
      </c>
      <c r="M11" s="181" t="s">
        <v>20</v>
      </c>
    </row>
    <row r="12" spans="1:13" s="87" customFormat="1" ht="18" customHeight="1">
      <c r="A12" s="103"/>
      <c r="B12" s="164" t="s">
        <v>21</v>
      </c>
      <c r="C12" s="112" t="s">
        <v>22</v>
      </c>
      <c r="D12" s="112" t="s">
        <v>23</v>
      </c>
      <c r="E12" s="163" t="e">
        <f t="shared" si="0"/>
        <v>#REF!</v>
      </c>
      <c r="F12" s="163" t="e">
        <f t="shared" si="1"/>
        <v>#REF!</v>
      </c>
      <c r="G12" s="163" t="e">
        <f t="shared" si="2"/>
        <v>#REF!</v>
      </c>
      <c r="H12" s="163" t="e">
        <f t="shared" si="3"/>
        <v>#REF!</v>
      </c>
      <c r="I12" s="163" t="e">
        <f t="shared" si="4"/>
        <v>#REF!</v>
      </c>
      <c r="J12" s="163" t="e">
        <f t="shared" si="6"/>
        <v>#REF!</v>
      </c>
      <c r="K12" s="163" t="e">
        <f>'表1'!#REF!*0.95</f>
        <v>#REF!</v>
      </c>
      <c r="L12" s="163" t="e">
        <f t="shared" si="5"/>
        <v>#REF!</v>
      </c>
      <c r="M12" s="182" t="s">
        <v>24</v>
      </c>
    </row>
    <row r="13" spans="1:13" s="87" customFormat="1" ht="18" customHeight="1">
      <c r="A13" s="103"/>
      <c r="B13" s="164"/>
      <c r="C13" s="105"/>
      <c r="D13" s="105" t="s">
        <v>25</v>
      </c>
      <c r="E13" s="163" t="e">
        <f t="shared" si="0"/>
        <v>#REF!</v>
      </c>
      <c r="F13" s="163" t="e">
        <f t="shared" si="1"/>
        <v>#REF!</v>
      </c>
      <c r="G13" s="163" t="e">
        <f t="shared" si="2"/>
        <v>#REF!</v>
      </c>
      <c r="H13" s="163" t="e">
        <f t="shared" si="3"/>
        <v>#REF!</v>
      </c>
      <c r="I13" s="163" t="e">
        <f t="shared" si="4"/>
        <v>#REF!</v>
      </c>
      <c r="J13" s="163" t="e">
        <f t="shared" si="6"/>
        <v>#REF!</v>
      </c>
      <c r="K13" s="163" t="e">
        <f>'表1'!#REF!*0.95</f>
        <v>#REF!</v>
      </c>
      <c r="L13" s="163" t="e">
        <f t="shared" si="5"/>
        <v>#REF!</v>
      </c>
      <c r="M13" s="183"/>
    </row>
    <row r="14" spans="1:13" s="87" customFormat="1" ht="18" customHeight="1">
      <c r="A14" s="103"/>
      <c r="B14" s="164"/>
      <c r="C14" s="105" t="s">
        <v>26</v>
      </c>
      <c r="D14" s="105"/>
      <c r="E14" s="163" t="e">
        <f t="shared" si="0"/>
        <v>#REF!</v>
      </c>
      <c r="F14" s="163" t="e">
        <f t="shared" si="1"/>
        <v>#REF!</v>
      </c>
      <c r="G14" s="163" t="e">
        <f t="shared" si="2"/>
        <v>#REF!</v>
      </c>
      <c r="H14" s="163" t="e">
        <f t="shared" si="3"/>
        <v>#REF!</v>
      </c>
      <c r="I14" s="163" t="e">
        <f t="shared" si="4"/>
        <v>#REF!</v>
      </c>
      <c r="J14" s="163" t="e">
        <f t="shared" si="6"/>
        <v>#REF!</v>
      </c>
      <c r="K14" s="163" t="e">
        <f>'表1'!#REF!*0.95</f>
        <v>#REF!</v>
      </c>
      <c r="L14" s="163" t="e">
        <f t="shared" si="5"/>
        <v>#REF!</v>
      </c>
      <c r="M14" s="183"/>
    </row>
    <row r="15" spans="1:13" s="87" customFormat="1" ht="18" customHeight="1">
      <c r="A15" s="103"/>
      <c r="B15" s="164"/>
      <c r="C15" s="105" t="s">
        <v>27</v>
      </c>
      <c r="D15" s="105"/>
      <c r="E15" s="163" t="e">
        <f t="shared" si="0"/>
        <v>#REF!</v>
      </c>
      <c r="F15" s="163" t="e">
        <f t="shared" si="1"/>
        <v>#REF!</v>
      </c>
      <c r="G15" s="163" t="e">
        <f t="shared" si="2"/>
        <v>#REF!</v>
      </c>
      <c r="H15" s="163" t="e">
        <f t="shared" si="3"/>
        <v>#REF!</v>
      </c>
      <c r="I15" s="163" t="e">
        <f t="shared" si="4"/>
        <v>#REF!</v>
      </c>
      <c r="J15" s="163" t="e">
        <f t="shared" si="6"/>
        <v>#REF!</v>
      </c>
      <c r="K15" s="163" t="e">
        <f>'表1'!#REF!*0.95</f>
        <v>#REF!</v>
      </c>
      <c r="L15" s="163" t="e">
        <f t="shared" si="5"/>
        <v>#REF!</v>
      </c>
      <c r="M15" s="183"/>
    </row>
    <row r="16" spans="1:13" s="87" customFormat="1" ht="18" customHeight="1">
      <c r="A16" s="103"/>
      <c r="B16" s="164"/>
      <c r="C16" s="105" t="s">
        <v>28</v>
      </c>
      <c r="D16" s="105" t="s">
        <v>29</v>
      </c>
      <c r="E16" s="163" t="e">
        <f t="shared" si="0"/>
        <v>#REF!</v>
      </c>
      <c r="F16" s="163" t="e">
        <f t="shared" si="1"/>
        <v>#REF!</v>
      </c>
      <c r="G16" s="163" t="e">
        <f t="shared" si="2"/>
        <v>#REF!</v>
      </c>
      <c r="H16" s="163" t="e">
        <f t="shared" si="3"/>
        <v>#REF!</v>
      </c>
      <c r="I16" s="163" t="e">
        <f t="shared" si="4"/>
        <v>#REF!</v>
      </c>
      <c r="J16" s="163" t="e">
        <f t="shared" si="6"/>
        <v>#REF!</v>
      </c>
      <c r="K16" s="163" t="e">
        <f>'表1'!#REF!*0.95</f>
        <v>#REF!</v>
      </c>
      <c r="L16" s="163" t="e">
        <f t="shared" si="5"/>
        <v>#REF!</v>
      </c>
      <c r="M16" s="183"/>
    </row>
    <row r="17" spans="1:13" s="87" customFormat="1" ht="18" customHeight="1">
      <c r="A17" s="103"/>
      <c r="B17" s="164"/>
      <c r="C17" s="105"/>
      <c r="D17" s="105" t="s">
        <v>30</v>
      </c>
      <c r="E17" s="165" t="e">
        <f t="shared" si="0"/>
        <v>#REF!</v>
      </c>
      <c r="F17" s="165" t="e">
        <f t="shared" si="1"/>
        <v>#REF!</v>
      </c>
      <c r="G17" s="165" t="e">
        <f t="shared" si="2"/>
        <v>#REF!</v>
      </c>
      <c r="H17" s="165" t="e">
        <f t="shared" si="3"/>
        <v>#REF!</v>
      </c>
      <c r="I17" s="165" t="e">
        <f t="shared" si="4"/>
        <v>#REF!</v>
      </c>
      <c r="J17" s="165" t="e">
        <f t="shared" si="6"/>
        <v>#REF!</v>
      </c>
      <c r="K17" s="165" t="e">
        <f>'表1'!#REF!*0.95</f>
        <v>#REF!</v>
      </c>
      <c r="L17" s="165" t="e">
        <f t="shared" si="5"/>
        <v>#REF!</v>
      </c>
      <c r="M17" s="183"/>
    </row>
    <row r="18" spans="1:13" s="87" customFormat="1" ht="18" customHeight="1">
      <c r="A18" s="103"/>
      <c r="B18" s="164"/>
      <c r="C18" s="105"/>
      <c r="D18" s="105" t="s">
        <v>31</v>
      </c>
      <c r="E18" s="165" t="e">
        <f t="shared" si="0"/>
        <v>#REF!</v>
      </c>
      <c r="F18" s="165" t="e">
        <f t="shared" si="1"/>
        <v>#REF!</v>
      </c>
      <c r="G18" s="165" t="e">
        <f t="shared" si="2"/>
        <v>#REF!</v>
      </c>
      <c r="H18" s="165" t="e">
        <f t="shared" si="3"/>
        <v>#REF!</v>
      </c>
      <c r="I18" s="165" t="e">
        <f t="shared" si="4"/>
        <v>#REF!</v>
      </c>
      <c r="J18" s="165" t="e">
        <f t="shared" si="6"/>
        <v>#REF!</v>
      </c>
      <c r="K18" s="165" t="e">
        <f>'表1'!#REF!*0.95</f>
        <v>#REF!</v>
      </c>
      <c r="L18" s="165" t="e">
        <f t="shared" si="5"/>
        <v>#REF!</v>
      </c>
      <c r="M18" s="183"/>
    </row>
    <row r="19" spans="1:13" s="87" customFormat="1" ht="18" customHeight="1">
      <c r="A19" s="103"/>
      <c r="B19" s="164"/>
      <c r="C19" s="105"/>
      <c r="D19" s="105" t="s">
        <v>32</v>
      </c>
      <c r="E19" s="166" t="e">
        <f t="shared" si="0"/>
        <v>#REF!</v>
      </c>
      <c r="F19" s="166" t="e">
        <f t="shared" si="1"/>
        <v>#REF!</v>
      </c>
      <c r="G19" s="166" t="e">
        <f t="shared" si="2"/>
        <v>#REF!</v>
      </c>
      <c r="H19" s="166" t="e">
        <f t="shared" si="3"/>
        <v>#REF!</v>
      </c>
      <c r="I19" s="166" t="e">
        <f t="shared" si="4"/>
        <v>#REF!</v>
      </c>
      <c r="J19" s="166" t="e">
        <f t="shared" si="6"/>
        <v>#REF!</v>
      </c>
      <c r="K19" s="166" t="e">
        <f>'表1'!#REF!*0.95</f>
        <v>#REF!</v>
      </c>
      <c r="L19" s="166" t="e">
        <f t="shared" si="5"/>
        <v>#REF!</v>
      </c>
      <c r="M19" s="183"/>
    </row>
    <row r="20" spans="1:13" s="87" customFormat="1" ht="18" customHeight="1">
      <c r="A20" s="103"/>
      <c r="B20" s="164"/>
      <c r="C20" s="105"/>
      <c r="D20" s="167" t="s">
        <v>33</v>
      </c>
      <c r="E20" s="165" t="e">
        <f aca="true" t="shared" si="7" ref="E19:E38">K20*0.888</f>
        <v>#REF!</v>
      </c>
      <c r="F20" s="165" t="e">
        <f aca="true" t="shared" si="8" ref="F19:F38">K20*0.895</f>
        <v>#REF!</v>
      </c>
      <c r="G20" s="165" t="e">
        <f aca="true" t="shared" si="9" ref="G19:G38">K20*0.942</f>
        <v>#REF!</v>
      </c>
      <c r="H20" s="165" t="e">
        <f aca="true" t="shared" si="10" ref="H19:H38">K20*0.977</f>
        <v>#REF!</v>
      </c>
      <c r="I20" s="165" t="e">
        <f aca="true" t="shared" si="11" ref="I19:I38">K20*0.96</f>
        <v>#REF!</v>
      </c>
      <c r="J20" s="165" t="e">
        <f aca="true" t="shared" si="12" ref="J19:J22">K20*0.993</f>
        <v>#REF!</v>
      </c>
      <c r="K20" s="165" t="e">
        <f>'表1'!#REF!*0.95</f>
        <v>#REF!</v>
      </c>
      <c r="L20" s="165" t="e">
        <f aca="true" t="shared" si="13" ref="L19:L38">K20*0.981</f>
        <v>#REF!</v>
      </c>
      <c r="M20" s="183"/>
    </row>
    <row r="21" spans="1:13" s="87" customFormat="1" ht="18" customHeight="1">
      <c r="A21" s="103"/>
      <c r="B21" s="164"/>
      <c r="C21" s="105"/>
      <c r="D21" s="167" t="s">
        <v>34</v>
      </c>
      <c r="E21" s="163" t="e">
        <f t="shared" si="7"/>
        <v>#REF!</v>
      </c>
      <c r="F21" s="163" t="e">
        <f t="shared" si="8"/>
        <v>#REF!</v>
      </c>
      <c r="G21" s="163" t="e">
        <f t="shared" si="9"/>
        <v>#REF!</v>
      </c>
      <c r="H21" s="163" t="e">
        <f t="shared" si="10"/>
        <v>#REF!</v>
      </c>
      <c r="I21" s="163" t="e">
        <f t="shared" si="11"/>
        <v>#REF!</v>
      </c>
      <c r="J21" s="163" t="e">
        <f t="shared" si="12"/>
        <v>#REF!</v>
      </c>
      <c r="K21" s="163" t="e">
        <f>'表1'!#REF!*0.95</f>
        <v>#REF!</v>
      </c>
      <c r="L21" s="163" t="e">
        <f t="shared" si="13"/>
        <v>#REF!</v>
      </c>
      <c r="M21" s="183"/>
    </row>
    <row r="22" spans="1:13" s="87" customFormat="1" ht="18" customHeight="1">
      <c r="A22" s="103"/>
      <c r="B22" s="164"/>
      <c r="C22" s="105" t="s">
        <v>35</v>
      </c>
      <c r="D22" s="105" t="s">
        <v>29</v>
      </c>
      <c r="E22" s="163" t="e">
        <f t="shared" si="7"/>
        <v>#REF!</v>
      </c>
      <c r="F22" s="163" t="e">
        <f t="shared" si="8"/>
        <v>#REF!</v>
      </c>
      <c r="G22" s="163" t="e">
        <f t="shared" si="9"/>
        <v>#REF!</v>
      </c>
      <c r="H22" s="163" t="e">
        <f t="shared" si="10"/>
        <v>#REF!</v>
      </c>
      <c r="I22" s="163" t="e">
        <f t="shared" si="11"/>
        <v>#REF!</v>
      </c>
      <c r="J22" s="163" t="e">
        <f t="shared" si="12"/>
        <v>#REF!</v>
      </c>
      <c r="K22" s="163" t="e">
        <f>'表1'!#REF!*0.95</f>
        <v>#REF!</v>
      </c>
      <c r="L22" s="163" t="e">
        <f t="shared" si="13"/>
        <v>#REF!</v>
      </c>
      <c r="M22" s="184" t="s">
        <v>36</v>
      </c>
    </row>
    <row r="23" spans="1:13" s="87" customFormat="1" ht="18" customHeight="1">
      <c r="A23" s="103"/>
      <c r="B23" s="164"/>
      <c r="C23" s="105"/>
      <c r="D23" s="105" t="s">
        <v>37</v>
      </c>
      <c r="E23" s="165" t="e">
        <f t="shared" si="7"/>
        <v>#REF!</v>
      </c>
      <c r="F23" s="165" t="e">
        <f t="shared" si="8"/>
        <v>#REF!</v>
      </c>
      <c r="G23" s="165" t="e">
        <f t="shared" si="9"/>
        <v>#REF!</v>
      </c>
      <c r="H23" s="165" t="e">
        <f t="shared" si="10"/>
        <v>#REF!</v>
      </c>
      <c r="I23" s="165" t="e">
        <f t="shared" si="11"/>
        <v>#REF!</v>
      </c>
      <c r="J23" s="165" t="e">
        <f aca="true" t="shared" si="14" ref="J23:J27">K23*0.993</f>
        <v>#REF!</v>
      </c>
      <c r="K23" s="165" t="e">
        <f>'表1'!#REF!*0.95</f>
        <v>#REF!</v>
      </c>
      <c r="L23" s="165" t="e">
        <f t="shared" si="13"/>
        <v>#REF!</v>
      </c>
      <c r="M23" s="185"/>
    </row>
    <row r="24" spans="1:13" s="87" customFormat="1" ht="18" customHeight="1">
      <c r="A24" s="103"/>
      <c r="B24" s="164"/>
      <c r="C24" s="105"/>
      <c r="D24" s="105" t="s">
        <v>38</v>
      </c>
      <c r="E24" s="165" t="e">
        <f t="shared" si="7"/>
        <v>#REF!</v>
      </c>
      <c r="F24" s="165" t="e">
        <f t="shared" si="8"/>
        <v>#REF!</v>
      </c>
      <c r="G24" s="165" t="e">
        <f t="shared" si="9"/>
        <v>#REF!</v>
      </c>
      <c r="H24" s="165" t="e">
        <f t="shared" si="10"/>
        <v>#REF!</v>
      </c>
      <c r="I24" s="165" t="e">
        <f t="shared" si="11"/>
        <v>#REF!</v>
      </c>
      <c r="J24" s="165" t="e">
        <f t="shared" si="14"/>
        <v>#REF!</v>
      </c>
      <c r="K24" s="165" t="e">
        <f>'表1'!#REF!*0.95</f>
        <v>#REF!</v>
      </c>
      <c r="L24" s="165" t="e">
        <f t="shared" si="13"/>
        <v>#REF!</v>
      </c>
      <c r="M24" s="185"/>
    </row>
    <row r="25" spans="1:13" s="87" customFormat="1" ht="18" customHeight="1">
      <c r="A25" s="103"/>
      <c r="B25" s="164"/>
      <c r="C25" s="105"/>
      <c r="D25" s="168" t="s">
        <v>39</v>
      </c>
      <c r="E25" s="165" t="e">
        <f t="shared" si="7"/>
        <v>#REF!</v>
      </c>
      <c r="F25" s="165" t="e">
        <f t="shared" si="8"/>
        <v>#REF!</v>
      </c>
      <c r="G25" s="165" t="e">
        <f t="shared" si="9"/>
        <v>#REF!</v>
      </c>
      <c r="H25" s="165" t="e">
        <f t="shared" si="10"/>
        <v>#REF!</v>
      </c>
      <c r="I25" s="165" t="e">
        <f t="shared" si="11"/>
        <v>#REF!</v>
      </c>
      <c r="J25" s="165" t="e">
        <f t="shared" si="14"/>
        <v>#REF!</v>
      </c>
      <c r="K25" s="165" t="e">
        <f>'表1'!#REF!*0.95</f>
        <v>#REF!</v>
      </c>
      <c r="L25" s="165" t="e">
        <f t="shared" si="13"/>
        <v>#REF!</v>
      </c>
      <c r="M25" s="185"/>
    </row>
    <row r="26" spans="1:13" s="87" customFormat="1" ht="18" customHeight="1">
      <c r="A26" s="103"/>
      <c r="B26" s="164"/>
      <c r="C26" s="105"/>
      <c r="D26" s="167" t="s">
        <v>34</v>
      </c>
      <c r="E26" s="163" t="e">
        <f t="shared" si="7"/>
        <v>#REF!</v>
      </c>
      <c r="F26" s="163" t="e">
        <f t="shared" si="8"/>
        <v>#REF!</v>
      </c>
      <c r="G26" s="163" t="e">
        <f t="shared" si="9"/>
        <v>#REF!</v>
      </c>
      <c r="H26" s="163" t="e">
        <f t="shared" si="10"/>
        <v>#REF!</v>
      </c>
      <c r="I26" s="163" t="e">
        <f t="shared" si="11"/>
        <v>#REF!</v>
      </c>
      <c r="J26" s="163" t="e">
        <f t="shared" si="14"/>
        <v>#REF!</v>
      </c>
      <c r="K26" s="163" t="e">
        <f>'表1'!#REF!*0.95</f>
        <v>#REF!</v>
      </c>
      <c r="L26" s="163" t="e">
        <f t="shared" si="13"/>
        <v>#REF!</v>
      </c>
      <c r="M26" s="185"/>
    </row>
    <row r="27" spans="1:13" s="87" customFormat="1" ht="63.75" customHeight="1">
      <c r="A27" s="103"/>
      <c r="B27" s="111" t="s">
        <v>40</v>
      </c>
      <c r="C27" s="169" t="s">
        <v>41</v>
      </c>
      <c r="D27" s="170"/>
      <c r="E27" s="163">
        <f t="shared" si="7"/>
        <v>710.4</v>
      </c>
      <c r="F27" s="163">
        <f t="shared" si="8"/>
        <v>716</v>
      </c>
      <c r="G27" s="163">
        <f t="shared" si="9"/>
        <v>753.5999999999999</v>
      </c>
      <c r="H27" s="163">
        <f t="shared" si="10"/>
        <v>781.6</v>
      </c>
      <c r="I27" s="163">
        <f t="shared" si="11"/>
        <v>768</v>
      </c>
      <c r="J27" s="163">
        <f t="shared" si="14"/>
        <v>794.4</v>
      </c>
      <c r="K27" s="186">
        <v>800</v>
      </c>
      <c r="L27" s="163">
        <f t="shared" si="13"/>
        <v>784.8</v>
      </c>
      <c r="M27" s="187" t="s">
        <v>42</v>
      </c>
    </row>
    <row r="28" spans="1:13" s="87" customFormat="1" ht="18" customHeight="1">
      <c r="A28" s="103"/>
      <c r="B28" s="111"/>
      <c r="C28" s="171" t="s">
        <v>43</v>
      </c>
      <c r="D28" s="172" t="s">
        <v>44</v>
      </c>
      <c r="E28" s="163" t="e">
        <f t="shared" si="7"/>
        <v>#REF!</v>
      </c>
      <c r="F28" s="163" t="e">
        <f t="shared" si="8"/>
        <v>#REF!</v>
      </c>
      <c r="G28" s="163" t="e">
        <f t="shared" si="9"/>
        <v>#REF!</v>
      </c>
      <c r="H28" s="163" t="e">
        <f t="shared" si="10"/>
        <v>#REF!</v>
      </c>
      <c r="I28" s="163" t="e">
        <f t="shared" si="11"/>
        <v>#REF!</v>
      </c>
      <c r="J28" s="163" t="e">
        <f aca="true" t="shared" si="15" ref="J28:J38">K28*0.993</f>
        <v>#REF!</v>
      </c>
      <c r="K28" s="163" t="e">
        <f>'表1'!#REF!*0.95</f>
        <v>#REF!</v>
      </c>
      <c r="L28" s="163" t="e">
        <f t="shared" si="13"/>
        <v>#REF!</v>
      </c>
      <c r="M28" s="138" t="s">
        <v>45</v>
      </c>
    </row>
    <row r="29" spans="1:13" s="87" customFormat="1" ht="18" customHeight="1">
      <c r="A29" s="103"/>
      <c r="B29" s="139"/>
      <c r="C29" s="140"/>
      <c r="D29" s="116" t="s">
        <v>46</v>
      </c>
      <c r="E29" s="163" t="e">
        <f t="shared" si="7"/>
        <v>#REF!</v>
      </c>
      <c r="F29" s="163" t="e">
        <f t="shared" si="8"/>
        <v>#REF!</v>
      </c>
      <c r="G29" s="163" t="e">
        <f t="shared" si="9"/>
        <v>#REF!</v>
      </c>
      <c r="H29" s="163" t="e">
        <f t="shared" si="10"/>
        <v>#REF!</v>
      </c>
      <c r="I29" s="163" t="e">
        <f t="shared" si="11"/>
        <v>#REF!</v>
      </c>
      <c r="J29" s="163" t="e">
        <f t="shared" si="15"/>
        <v>#REF!</v>
      </c>
      <c r="K29" s="163" t="e">
        <f>'表1'!#REF!*0.95</f>
        <v>#REF!</v>
      </c>
      <c r="L29" s="163" t="e">
        <f t="shared" si="13"/>
        <v>#REF!</v>
      </c>
      <c r="M29" s="141"/>
    </row>
    <row r="30" spans="1:13" s="87" customFormat="1" ht="21.75" customHeight="1">
      <c r="A30" s="142"/>
      <c r="B30" s="143" t="s">
        <v>47</v>
      </c>
      <c r="C30" s="143"/>
      <c r="D30" s="143"/>
      <c r="E30" s="163" t="e">
        <f t="shared" si="7"/>
        <v>#REF!</v>
      </c>
      <c r="F30" s="163" t="e">
        <f t="shared" si="8"/>
        <v>#REF!</v>
      </c>
      <c r="G30" s="163" t="e">
        <f t="shared" si="9"/>
        <v>#REF!</v>
      </c>
      <c r="H30" s="163" t="e">
        <f t="shared" si="10"/>
        <v>#REF!</v>
      </c>
      <c r="I30" s="163" t="e">
        <f t="shared" si="11"/>
        <v>#REF!</v>
      </c>
      <c r="J30" s="163" t="e">
        <f t="shared" si="15"/>
        <v>#REF!</v>
      </c>
      <c r="K30" s="163" t="e">
        <f>'表1'!#REF!*0.95</f>
        <v>#REF!</v>
      </c>
      <c r="L30" s="163" t="e">
        <f t="shared" si="13"/>
        <v>#REF!</v>
      </c>
      <c r="M30" s="145" t="s">
        <v>48</v>
      </c>
    </row>
    <row r="31" spans="1:13" s="87" customFormat="1" ht="18.75" customHeight="1">
      <c r="A31" s="103" t="s">
        <v>49</v>
      </c>
      <c r="B31" s="146" t="s">
        <v>50</v>
      </c>
      <c r="C31" s="147" t="s">
        <v>51</v>
      </c>
      <c r="D31" s="151" t="s">
        <v>52</v>
      </c>
      <c r="E31" s="163" t="e">
        <f t="shared" si="7"/>
        <v>#REF!</v>
      </c>
      <c r="F31" s="163" t="e">
        <f t="shared" si="8"/>
        <v>#REF!</v>
      </c>
      <c r="G31" s="163" t="e">
        <f t="shared" si="9"/>
        <v>#REF!</v>
      </c>
      <c r="H31" s="163" t="e">
        <f t="shared" si="10"/>
        <v>#REF!</v>
      </c>
      <c r="I31" s="163" t="e">
        <f t="shared" si="11"/>
        <v>#REF!</v>
      </c>
      <c r="J31" s="163" t="e">
        <f t="shared" si="15"/>
        <v>#REF!</v>
      </c>
      <c r="K31" s="163" t="e">
        <f>'表1'!#REF!*0.95</f>
        <v>#REF!</v>
      </c>
      <c r="L31" s="163" t="e">
        <f t="shared" si="13"/>
        <v>#REF!</v>
      </c>
      <c r="M31" s="149" t="s">
        <v>53</v>
      </c>
    </row>
    <row r="32" spans="1:13" s="87" customFormat="1" ht="18.75" customHeight="1">
      <c r="A32" s="103"/>
      <c r="B32" s="150"/>
      <c r="C32" s="151"/>
      <c r="D32" s="151" t="s">
        <v>54</v>
      </c>
      <c r="E32" s="163" t="e">
        <f t="shared" si="7"/>
        <v>#REF!</v>
      </c>
      <c r="F32" s="163" t="e">
        <f t="shared" si="8"/>
        <v>#REF!</v>
      </c>
      <c r="G32" s="163" t="e">
        <f t="shared" si="9"/>
        <v>#REF!</v>
      </c>
      <c r="H32" s="163" t="e">
        <f t="shared" si="10"/>
        <v>#REF!</v>
      </c>
      <c r="I32" s="163" t="e">
        <f t="shared" si="11"/>
        <v>#REF!</v>
      </c>
      <c r="J32" s="163" t="e">
        <f t="shared" si="15"/>
        <v>#REF!</v>
      </c>
      <c r="K32" s="163" t="e">
        <f>'表1'!#REF!*0.95</f>
        <v>#REF!</v>
      </c>
      <c r="L32" s="163" t="e">
        <f t="shared" si="13"/>
        <v>#REF!</v>
      </c>
      <c r="M32" s="152"/>
    </row>
    <row r="33" spans="1:13" s="87" customFormat="1" ht="18.75" customHeight="1">
      <c r="A33" s="103"/>
      <c r="B33" s="104"/>
      <c r="C33" s="153" t="s">
        <v>55</v>
      </c>
      <c r="D33" s="153"/>
      <c r="E33" s="163" t="e">
        <f t="shared" si="7"/>
        <v>#REF!</v>
      </c>
      <c r="F33" s="163" t="e">
        <f t="shared" si="8"/>
        <v>#REF!</v>
      </c>
      <c r="G33" s="163" t="e">
        <f t="shared" si="9"/>
        <v>#REF!</v>
      </c>
      <c r="H33" s="163" t="e">
        <f t="shared" si="10"/>
        <v>#REF!</v>
      </c>
      <c r="I33" s="163" t="e">
        <f t="shared" si="11"/>
        <v>#REF!</v>
      </c>
      <c r="J33" s="163" t="e">
        <f t="shared" si="15"/>
        <v>#REF!</v>
      </c>
      <c r="K33" s="163" t="e">
        <f>'表1'!#REF!*0.95</f>
        <v>#REF!</v>
      </c>
      <c r="L33" s="163" t="e">
        <f t="shared" si="13"/>
        <v>#REF!</v>
      </c>
      <c r="M33" s="152"/>
    </row>
    <row r="34" spans="1:13" s="87" customFormat="1" ht="18.75" customHeight="1">
      <c r="A34" s="103"/>
      <c r="B34" s="104"/>
      <c r="C34" s="167" t="s">
        <v>56</v>
      </c>
      <c r="D34" s="167"/>
      <c r="E34" s="163" t="e">
        <f t="shared" si="7"/>
        <v>#REF!</v>
      </c>
      <c r="F34" s="163" t="e">
        <f t="shared" si="8"/>
        <v>#REF!</v>
      </c>
      <c r="G34" s="163" t="e">
        <f t="shared" si="9"/>
        <v>#REF!</v>
      </c>
      <c r="H34" s="163" t="e">
        <f t="shared" si="10"/>
        <v>#REF!</v>
      </c>
      <c r="I34" s="163" t="e">
        <f t="shared" si="11"/>
        <v>#REF!</v>
      </c>
      <c r="J34" s="163" t="e">
        <f t="shared" si="15"/>
        <v>#REF!</v>
      </c>
      <c r="K34" s="163" t="e">
        <f>'表1'!#REF!*0.95</f>
        <v>#REF!</v>
      </c>
      <c r="L34" s="163" t="e">
        <f t="shared" si="13"/>
        <v>#REF!</v>
      </c>
      <c r="M34" s="157"/>
    </row>
    <row r="35" spans="1:13" s="87" customFormat="1" ht="27" customHeight="1">
      <c r="A35" s="103"/>
      <c r="B35" s="104"/>
      <c r="C35" s="173" t="s">
        <v>57</v>
      </c>
      <c r="D35" s="174"/>
      <c r="E35" s="163">
        <f t="shared" si="7"/>
        <v>79.92</v>
      </c>
      <c r="F35" s="163">
        <f t="shared" si="8"/>
        <v>80.55</v>
      </c>
      <c r="G35" s="163">
        <f t="shared" si="9"/>
        <v>84.78</v>
      </c>
      <c r="H35" s="163">
        <f t="shared" si="10"/>
        <v>87.92999999999999</v>
      </c>
      <c r="I35" s="163">
        <f t="shared" si="11"/>
        <v>86.39999999999999</v>
      </c>
      <c r="J35" s="163">
        <f t="shared" si="15"/>
        <v>89.37</v>
      </c>
      <c r="K35" s="188">
        <v>90</v>
      </c>
      <c r="L35" s="163">
        <f t="shared" si="13"/>
        <v>88.28999999999999</v>
      </c>
      <c r="M35" s="158" t="s">
        <v>58</v>
      </c>
    </row>
    <row r="36" spans="1:13" s="87" customFormat="1" ht="19.5" customHeight="1">
      <c r="A36" s="103"/>
      <c r="B36" s="159" t="s">
        <v>59</v>
      </c>
      <c r="C36" s="175" t="s">
        <v>60</v>
      </c>
      <c r="D36" s="105" t="s">
        <v>61</v>
      </c>
      <c r="E36" s="163" t="e">
        <f t="shared" si="7"/>
        <v>#REF!</v>
      </c>
      <c r="F36" s="163" t="e">
        <f t="shared" si="8"/>
        <v>#REF!</v>
      </c>
      <c r="G36" s="163" t="e">
        <f t="shared" si="9"/>
        <v>#REF!</v>
      </c>
      <c r="H36" s="163" t="e">
        <f t="shared" si="10"/>
        <v>#REF!</v>
      </c>
      <c r="I36" s="163" t="e">
        <f t="shared" si="11"/>
        <v>#REF!</v>
      </c>
      <c r="J36" s="163" t="e">
        <f t="shared" si="15"/>
        <v>#REF!</v>
      </c>
      <c r="K36" s="163" t="e">
        <f>'表1'!#REF!*0.95</f>
        <v>#REF!</v>
      </c>
      <c r="L36" s="163" t="e">
        <f t="shared" si="13"/>
        <v>#REF!</v>
      </c>
      <c r="M36" s="118" t="s">
        <v>62</v>
      </c>
    </row>
    <row r="37" spans="1:13" s="87" customFormat="1" ht="19.5" customHeight="1">
      <c r="A37" s="103"/>
      <c r="B37" s="159"/>
      <c r="C37" s="105"/>
      <c r="D37" s="105" t="s">
        <v>63</v>
      </c>
      <c r="E37" s="163" t="e">
        <f t="shared" si="7"/>
        <v>#REF!</v>
      </c>
      <c r="F37" s="163" t="e">
        <f t="shared" si="8"/>
        <v>#REF!</v>
      </c>
      <c r="G37" s="163" t="e">
        <f t="shared" si="9"/>
        <v>#REF!</v>
      </c>
      <c r="H37" s="163" t="e">
        <f t="shared" si="10"/>
        <v>#REF!</v>
      </c>
      <c r="I37" s="163" t="e">
        <f t="shared" si="11"/>
        <v>#REF!</v>
      </c>
      <c r="J37" s="163" t="e">
        <f t="shared" si="15"/>
        <v>#REF!</v>
      </c>
      <c r="K37" s="163" t="e">
        <f>'表1'!#REF!*0.95</f>
        <v>#REF!</v>
      </c>
      <c r="L37" s="163" t="e">
        <f t="shared" si="13"/>
        <v>#REF!</v>
      </c>
      <c r="M37" s="118"/>
    </row>
    <row r="38" spans="1:13" s="87" customFormat="1" ht="19.5" customHeight="1">
      <c r="A38" s="103"/>
      <c r="B38" s="159"/>
      <c r="C38" s="143" t="s">
        <v>64</v>
      </c>
      <c r="D38" s="143"/>
      <c r="E38" s="163" t="e">
        <f t="shared" si="7"/>
        <v>#REF!</v>
      </c>
      <c r="F38" s="163" t="e">
        <f t="shared" si="8"/>
        <v>#REF!</v>
      </c>
      <c r="G38" s="163" t="e">
        <f t="shared" si="9"/>
        <v>#REF!</v>
      </c>
      <c r="H38" s="163" t="e">
        <f t="shared" si="10"/>
        <v>#REF!</v>
      </c>
      <c r="I38" s="163" t="e">
        <f t="shared" si="11"/>
        <v>#REF!</v>
      </c>
      <c r="J38" s="163" t="e">
        <f t="shared" si="15"/>
        <v>#REF!</v>
      </c>
      <c r="K38" s="163" t="e">
        <f>'表1'!#REF!*0.95</f>
        <v>#REF!</v>
      </c>
      <c r="L38" s="163" t="e">
        <f t="shared" si="13"/>
        <v>#REF!</v>
      </c>
      <c r="M38" s="189" t="s">
        <v>65</v>
      </c>
    </row>
    <row r="41" spans="5:11" ht="20.25">
      <c r="E41" s="176"/>
      <c r="F41" s="176"/>
      <c r="G41" s="176"/>
      <c r="H41" s="176"/>
      <c r="I41" s="176"/>
      <c r="J41" s="176"/>
      <c r="K41" s="17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85" zoomScaleNormal="85" zoomScaleSheetLayoutView="100" workbookViewId="0" topLeftCell="A1">
      <pane xSplit="4" ySplit="4" topLeftCell="E5" activePane="bottomRight" state="frozen"/>
      <selection pane="bottomRight" activeCell="A1" sqref="A1:B1"/>
    </sheetView>
  </sheetViews>
  <sheetFormatPr defaultColWidth="9.00390625" defaultRowHeight="14.25"/>
  <cols>
    <col min="1" max="1" width="7.375" style="88" customWidth="1"/>
    <col min="2" max="2" width="7.00390625" style="89" customWidth="1"/>
    <col min="3" max="3" width="6.25390625" style="89" customWidth="1"/>
    <col min="4" max="4" width="29.75390625" style="89" customWidth="1"/>
    <col min="5" max="5" width="18.75390625" style="88" customWidth="1"/>
    <col min="6" max="6" width="53.625" style="88" customWidth="1"/>
    <col min="7" max="7" width="9.00390625" style="90" customWidth="1"/>
  </cols>
  <sheetData>
    <row r="1" spans="1:2" ht="30" customHeight="1">
      <c r="A1" s="91" t="s">
        <v>66</v>
      </c>
      <c r="B1" s="91"/>
    </row>
    <row r="2" spans="1:7" s="85" customFormat="1" ht="33" customHeight="1">
      <c r="A2" s="92"/>
      <c r="B2" s="92"/>
      <c r="C2" s="93" t="s">
        <v>67</v>
      </c>
      <c r="D2" s="93"/>
      <c r="E2" s="93"/>
      <c r="F2" s="93"/>
      <c r="G2" s="94"/>
    </row>
    <row r="3" spans="1:7" s="86" customFormat="1" ht="22.5" customHeight="1">
      <c r="A3" s="95" t="s">
        <v>2</v>
      </c>
      <c r="B3" s="96" t="s">
        <v>68</v>
      </c>
      <c r="C3" s="95"/>
      <c r="D3" s="95"/>
      <c r="E3" s="97" t="s">
        <v>4</v>
      </c>
      <c r="F3" s="98" t="s">
        <v>5</v>
      </c>
      <c r="G3" s="99"/>
    </row>
    <row r="4" spans="1:7" s="86" customFormat="1" ht="21.75" customHeight="1">
      <c r="A4" s="95"/>
      <c r="B4" s="96"/>
      <c r="C4" s="100"/>
      <c r="D4" s="101"/>
      <c r="E4" s="97" t="s">
        <v>69</v>
      </c>
      <c r="F4" s="102"/>
      <c r="G4" s="99"/>
    </row>
    <row r="5" spans="1:7" s="87" customFormat="1" ht="22.5" customHeight="1">
      <c r="A5" s="103" t="s">
        <v>6</v>
      </c>
      <c r="B5" s="104" t="s">
        <v>7</v>
      </c>
      <c r="C5" s="105" t="s">
        <v>8</v>
      </c>
      <c r="D5" s="106"/>
      <c r="E5" s="107">
        <v>115</v>
      </c>
      <c r="F5" s="108" t="s">
        <v>70</v>
      </c>
      <c r="G5" s="109"/>
    </row>
    <row r="6" spans="1:7" s="87" customFormat="1" ht="22.5" customHeight="1">
      <c r="A6" s="103"/>
      <c r="B6" s="104"/>
      <c r="C6" s="105" t="s">
        <v>10</v>
      </c>
      <c r="D6" s="106" t="s">
        <v>11</v>
      </c>
      <c r="E6" s="107">
        <v>132</v>
      </c>
      <c r="F6" s="110"/>
      <c r="G6" s="109"/>
    </row>
    <row r="7" spans="1:7" s="87" customFormat="1" ht="22.5" customHeight="1">
      <c r="A7" s="103"/>
      <c r="B7" s="104"/>
      <c r="C7" s="105"/>
      <c r="D7" s="106" t="s">
        <v>12</v>
      </c>
      <c r="E7" s="107">
        <v>160</v>
      </c>
      <c r="F7" s="110"/>
      <c r="G7" s="109"/>
    </row>
    <row r="8" spans="1:7" s="87" customFormat="1" ht="22.5" customHeight="1">
      <c r="A8" s="103"/>
      <c r="B8" s="104"/>
      <c r="C8" s="105"/>
      <c r="D8" s="106" t="s">
        <v>13</v>
      </c>
      <c r="E8" s="107">
        <v>215</v>
      </c>
      <c r="F8" s="110"/>
      <c r="G8" s="109"/>
    </row>
    <row r="9" spans="1:7" s="87" customFormat="1" ht="22.5" customHeight="1">
      <c r="A9" s="103"/>
      <c r="B9" s="111" t="s">
        <v>14</v>
      </c>
      <c r="C9" s="112" t="s">
        <v>15</v>
      </c>
      <c r="D9" s="113"/>
      <c r="E9" s="107">
        <v>2899</v>
      </c>
      <c r="F9" s="114" t="s">
        <v>71</v>
      </c>
      <c r="G9" s="109"/>
    </row>
    <row r="10" spans="1:7" s="87" customFormat="1" ht="22.5" customHeight="1">
      <c r="A10" s="103"/>
      <c r="B10" s="111"/>
      <c r="C10" s="105" t="s">
        <v>17</v>
      </c>
      <c r="D10" s="106"/>
      <c r="E10" s="107">
        <v>2843</v>
      </c>
      <c r="F10" s="115"/>
      <c r="G10" s="109"/>
    </row>
    <row r="11" spans="1:7" s="87" customFormat="1" ht="27" customHeight="1">
      <c r="A11" s="103"/>
      <c r="B11" s="111"/>
      <c r="C11" s="116" t="s">
        <v>18</v>
      </c>
      <c r="D11" s="117"/>
      <c r="E11" s="107">
        <v>3076</v>
      </c>
      <c r="F11" s="115"/>
      <c r="G11" s="109"/>
    </row>
    <row r="12" spans="1:7" s="87" customFormat="1" ht="57.75" customHeight="1">
      <c r="A12" s="103"/>
      <c r="B12" s="104"/>
      <c r="C12" s="105" t="s">
        <v>19</v>
      </c>
      <c r="D12" s="106"/>
      <c r="E12" s="107">
        <v>1319</v>
      </c>
      <c r="F12" s="118" t="s">
        <v>72</v>
      </c>
      <c r="G12" s="109"/>
    </row>
    <row r="13" spans="1:7" s="87" customFormat="1" ht="25.5" customHeight="1">
      <c r="A13" s="103"/>
      <c r="B13" s="119" t="s">
        <v>21</v>
      </c>
      <c r="C13" s="120" t="s">
        <v>73</v>
      </c>
      <c r="D13" s="121"/>
      <c r="E13" s="107">
        <v>2229</v>
      </c>
      <c r="F13" s="122" t="s">
        <v>74</v>
      </c>
      <c r="G13" s="109"/>
    </row>
    <row r="14" spans="1:7" s="87" customFormat="1" ht="24.75" customHeight="1">
      <c r="A14" s="103"/>
      <c r="B14" s="119"/>
      <c r="C14" s="123" t="s">
        <v>26</v>
      </c>
      <c r="D14" s="106"/>
      <c r="E14" s="107">
        <v>2310</v>
      </c>
      <c r="F14" s="124"/>
      <c r="G14" s="109"/>
    </row>
    <row r="15" spans="1:7" s="87" customFormat="1" ht="24.75" customHeight="1">
      <c r="A15" s="103"/>
      <c r="B15" s="119"/>
      <c r="C15" s="125" t="s">
        <v>27</v>
      </c>
      <c r="D15" s="106"/>
      <c r="E15" s="107">
        <v>2063</v>
      </c>
      <c r="F15" s="124"/>
      <c r="G15" s="109"/>
    </row>
    <row r="16" spans="1:7" s="87" customFormat="1" ht="24.75" customHeight="1">
      <c r="A16" s="103"/>
      <c r="B16" s="119"/>
      <c r="C16" s="123" t="s">
        <v>75</v>
      </c>
      <c r="D16" s="126" t="s">
        <v>29</v>
      </c>
      <c r="E16" s="107">
        <v>1723</v>
      </c>
      <c r="F16" s="124"/>
      <c r="G16" s="109"/>
    </row>
    <row r="17" spans="1:7" s="87" customFormat="1" ht="24.75" customHeight="1">
      <c r="A17" s="103"/>
      <c r="B17" s="119"/>
      <c r="C17" s="123"/>
      <c r="D17" s="126" t="s">
        <v>30</v>
      </c>
      <c r="E17" s="107">
        <v>1771</v>
      </c>
      <c r="F17" s="124"/>
      <c r="G17" s="109"/>
    </row>
    <row r="18" spans="1:7" s="87" customFormat="1" ht="24.75" customHeight="1">
      <c r="A18" s="103"/>
      <c r="B18" s="119"/>
      <c r="C18" s="123"/>
      <c r="D18" s="126" t="s">
        <v>31</v>
      </c>
      <c r="E18" s="107">
        <v>1826</v>
      </c>
      <c r="F18" s="124"/>
      <c r="G18" s="109"/>
    </row>
    <row r="19" spans="1:7" s="87" customFormat="1" ht="24.75" customHeight="1">
      <c r="A19" s="103"/>
      <c r="B19" s="119"/>
      <c r="C19" s="123"/>
      <c r="D19" s="126" t="s">
        <v>32</v>
      </c>
      <c r="E19" s="107">
        <v>1858</v>
      </c>
      <c r="F19" s="124"/>
      <c r="G19" s="109"/>
    </row>
    <row r="20" spans="1:7" s="87" customFormat="1" ht="28.5" customHeight="1">
      <c r="A20" s="103"/>
      <c r="B20" s="119"/>
      <c r="C20" s="123"/>
      <c r="D20" s="127" t="s">
        <v>33</v>
      </c>
      <c r="E20" s="107">
        <v>1991</v>
      </c>
      <c r="F20" s="124"/>
      <c r="G20" s="109"/>
    </row>
    <row r="21" spans="1:7" s="87" customFormat="1" ht="24.75" customHeight="1" hidden="1">
      <c r="A21" s="103"/>
      <c r="B21" s="119"/>
      <c r="C21" s="125"/>
      <c r="D21" s="127" t="s">
        <v>34</v>
      </c>
      <c r="E21" s="107">
        <v>2177.0918437500004</v>
      </c>
      <c r="F21" s="128"/>
      <c r="G21" s="109"/>
    </row>
    <row r="22" spans="1:7" s="87" customFormat="1" ht="24.75" customHeight="1">
      <c r="A22" s="103"/>
      <c r="B22" s="119"/>
      <c r="C22" s="123" t="s">
        <v>35</v>
      </c>
      <c r="D22" s="126" t="s">
        <v>29</v>
      </c>
      <c r="E22" s="107">
        <v>2183</v>
      </c>
      <c r="F22" s="129" t="s">
        <v>76</v>
      </c>
      <c r="G22" s="109"/>
    </row>
    <row r="23" spans="1:7" s="87" customFormat="1" ht="24.75" customHeight="1">
      <c r="A23" s="103"/>
      <c r="B23" s="119"/>
      <c r="C23" s="123"/>
      <c r="D23" s="126" t="s">
        <v>37</v>
      </c>
      <c r="E23" s="107">
        <v>1866</v>
      </c>
      <c r="F23" s="130"/>
      <c r="G23" s="109"/>
    </row>
    <row r="24" spans="1:7" s="87" customFormat="1" ht="24.75" customHeight="1">
      <c r="A24" s="103"/>
      <c r="B24" s="119"/>
      <c r="C24" s="123"/>
      <c r="D24" s="126" t="s">
        <v>38</v>
      </c>
      <c r="E24" s="107">
        <v>1941</v>
      </c>
      <c r="F24" s="130"/>
      <c r="G24" s="109"/>
    </row>
    <row r="25" spans="1:7" s="87" customFormat="1" ht="33" customHeight="1">
      <c r="A25" s="103"/>
      <c r="B25" s="119"/>
      <c r="C25" s="123"/>
      <c r="D25" s="131" t="s">
        <v>39</v>
      </c>
      <c r="E25" s="107">
        <v>1995</v>
      </c>
      <c r="F25" s="130"/>
      <c r="G25" s="109"/>
    </row>
    <row r="26" spans="1:7" s="87" customFormat="1" ht="28.5" customHeight="1">
      <c r="A26" s="103"/>
      <c r="B26" s="119"/>
      <c r="C26" s="125"/>
      <c r="D26" s="132" t="s">
        <v>34</v>
      </c>
      <c r="E26" s="107">
        <v>2203</v>
      </c>
      <c r="F26" s="130"/>
      <c r="G26" s="109"/>
    </row>
    <row r="27" spans="1:7" s="87" customFormat="1" ht="144" customHeight="1">
      <c r="A27" s="103"/>
      <c r="B27" s="104" t="s">
        <v>40</v>
      </c>
      <c r="C27" s="133" t="s">
        <v>41</v>
      </c>
      <c r="D27" s="134"/>
      <c r="E27" s="107">
        <v>977</v>
      </c>
      <c r="F27" s="135" t="s">
        <v>77</v>
      </c>
      <c r="G27" s="109"/>
    </row>
    <row r="28" spans="1:7" s="87" customFormat="1" ht="24.75" customHeight="1">
      <c r="A28" s="103"/>
      <c r="B28" s="111"/>
      <c r="C28" s="136" t="s">
        <v>43</v>
      </c>
      <c r="D28" s="137" t="s">
        <v>44</v>
      </c>
      <c r="E28" s="107">
        <v>525</v>
      </c>
      <c r="F28" s="138" t="s">
        <v>78</v>
      </c>
      <c r="G28" s="109"/>
    </row>
    <row r="29" spans="1:7" s="87" customFormat="1" ht="24.75" customHeight="1">
      <c r="A29" s="103"/>
      <c r="B29" s="139"/>
      <c r="C29" s="140"/>
      <c r="D29" s="117" t="s">
        <v>46</v>
      </c>
      <c r="E29" s="107">
        <v>898</v>
      </c>
      <c r="F29" s="141"/>
      <c r="G29" s="109"/>
    </row>
    <row r="30" spans="1:7" s="87" customFormat="1" ht="30.75" customHeight="1">
      <c r="A30" s="142"/>
      <c r="B30" s="143" t="s">
        <v>47</v>
      </c>
      <c r="C30" s="143"/>
      <c r="D30" s="144"/>
      <c r="E30" s="107">
        <v>4699</v>
      </c>
      <c r="F30" s="145" t="s">
        <v>79</v>
      </c>
      <c r="G30" s="109"/>
    </row>
    <row r="31" spans="1:7" s="87" customFormat="1" ht="24.75" customHeight="1">
      <c r="A31" s="103" t="s">
        <v>49</v>
      </c>
      <c r="B31" s="146" t="s">
        <v>50</v>
      </c>
      <c r="C31" s="147" t="s">
        <v>51</v>
      </c>
      <c r="D31" s="148" t="s">
        <v>52</v>
      </c>
      <c r="E31" s="107">
        <v>1796</v>
      </c>
      <c r="F31" s="149" t="s">
        <v>80</v>
      </c>
      <c r="G31" s="109"/>
    </row>
    <row r="32" spans="1:7" s="87" customFormat="1" ht="24.75" customHeight="1">
      <c r="A32" s="103"/>
      <c r="B32" s="150"/>
      <c r="C32" s="151"/>
      <c r="D32" s="148" t="s">
        <v>54</v>
      </c>
      <c r="E32" s="107">
        <v>1350</v>
      </c>
      <c r="F32" s="152"/>
      <c r="G32" s="109"/>
    </row>
    <row r="33" spans="1:7" s="87" customFormat="1" ht="24.75" customHeight="1">
      <c r="A33" s="103"/>
      <c r="B33" s="104"/>
      <c r="C33" s="153" t="s">
        <v>55</v>
      </c>
      <c r="D33" s="154"/>
      <c r="E33" s="107">
        <v>403</v>
      </c>
      <c r="F33" s="152"/>
      <c r="G33" s="109"/>
    </row>
    <row r="34" spans="1:7" s="87" customFormat="1" ht="24.75" customHeight="1">
      <c r="A34" s="103"/>
      <c r="B34" s="104"/>
      <c r="C34" s="155" t="s">
        <v>56</v>
      </c>
      <c r="D34" s="156"/>
      <c r="E34" s="107">
        <v>1671</v>
      </c>
      <c r="F34" s="157"/>
      <c r="G34" s="109"/>
    </row>
    <row r="35" spans="1:7" s="87" customFormat="1" ht="60.75" customHeight="1">
      <c r="A35" s="103"/>
      <c r="B35" s="104"/>
      <c r="C35" s="133" t="s">
        <v>57</v>
      </c>
      <c r="D35" s="134"/>
      <c r="E35" s="107">
        <v>247</v>
      </c>
      <c r="F35" s="158" t="s">
        <v>81</v>
      </c>
      <c r="G35" s="109"/>
    </row>
    <row r="36" spans="1:7" s="87" customFormat="1" ht="28.5" customHeight="1">
      <c r="A36" s="103"/>
      <c r="B36" s="159" t="s">
        <v>59</v>
      </c>
      <c r="C36" s="160" t="s">
        <v>82</v>
      </c>
      <c r="D36" s="113" t="s">
        <v>61</v>
      </c>
      <c r="E36" s="107">
        <v>634</v>
      </c>
      <c r="F36" s="118" t="s">
        <v>83</v>
      </c>
      <c r="G36" s="109"/>
    </row>
    <row r="37" spans="1:7" s="87" customFormat="1" ht="28.5" customHeight="1">
      <c r="A37" s="103"/>
      <c r="B37" s="159"/>
      <c r="C37" s="105"/>
      <c r="D37" s="106" t="s">
        <v>63</v>
      </c>
      <c r="E37" s="107">
        <v>1996</v>
      </c>
      <c r="F37" s="118"/>
      <c r="G37" s="109"/>
    </row>
    <row r="38" spans="1:7" s="87" customFormat="1" ht="45" customHeight="1">
      <c r="A38" s="103"/>
      <c r="B38" s="159"/>
      <c r="C38" s="143" t="s">
        <v>84</v>
      </c>
      <c r="D38" s="144"/>
      <c r="E38" s="107">
        <v>23</v>
      </c>
      <c r="F38" s="161" t="s">
        <v>85</v>
      </c>
      <c r="G38" s="109"/>
    </row>
    <row r="39" spans="2:7" s="88" customFormat="1" ht="20.25">
      <c r="B39" s="89"/>
      <c r="C39" s="89"/>
      <c r="D39" s="89"/>
      <c r="G39" s="90"/>
    </row>
    <row r="40" spans="2:7" s="88" customFormat="1" ht="20.25">
      <c r="B40" s="89"/>
      <c r="C40" s="89"/>
      <c r="D40" s="89"/>
      <c r="G40" s="90"/>
    </row>
    <row r="41" spans="2:7" s="88" customFormat="1" ht="20.25">
      <c r="B41" s="89"/>
      <c r="C41" s="89"/>
      <c r="D41" s="89"/>
      <c r="G41" s="90"/>
    </row>
  </sheetData>
  <sheetProtection/>
  <mergeCells count="41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workbookViewId="0" topLeftCell="A16">
      <selection activeCell="H20" sqref="H20:H24"/>
    </sheetView>
  </sheetViews>
  <sheetFormatPr defaultColWidth="9.00390625" defaultRowHeight="14.25"/>
  <cols>
    <col min="1" max="1" width="4.50390625" style="25" customWidth="1"/>
    <col min="2" max="2" width="5.50390625" style="25" customWidth="1"/>
    <col min="3" max="3" width="21.125" style="25" customWidth="1"/>
    <col min="4" max="5" width="7.125" style="25" customWidth="1"/>
    <col min="6" max="6" width="11.75390625" style="25" customWidth="1"/>
    <col min="7" max="7" width="11.25390625" style="25" customWidth="1"/>
    <col min="8" max="8" width="16.50390625" style="25" customWidth="1"/>
    <col min="9" max="9" width="9.00390625" style="25" customWidth="1"/>
    <col min="10" max="10" width="17.875" style="25" customWidth="1"/>
    <col min="11" max="16384" width="9.00390625" style="25" customWidth="1"/>
  </cols>
  <sheetData>
    <row r="1" spans="1:8" ht="33.75" customHeight="1">
      <c r="A1" s="50" t="s">
        <v>86</v>
      </c>
      <c r="B1" s="50"/>
      <c r="C1" s="50"/>
      <c r="D1" s="50"/>
      <c r="E1" s="50"/>
      <c r="F1" s="50"/>
      <c r="G1" s="50"/>
      <c r="H1" s="50"/>
    </row>
    <row r="2" spans="1:8" ht="19.5" customHeight="1">
      <c r="A2" s="2" t="s">
        <v>87</v>
      </c>
      <c r="B2" s="51"/>
      <c r="C2" s="51"/>
      <c r="D2" s="51"/>
      <c r="E2" s="51"/>
      <c r="F2" s="51"/>
      <c r="G2" s="52"/>
      <c r="H2" s="51"/>
    </row>
    <row r="3" spans="1:8" ht="22.5" customHeight="1">
      <c r="A3" s="9" t="s">
        <v>88</v>
      </c>
      <c r="B3" s="9"/>
      <c r="C3" s="9"/>
      <c r="D3" s="53" t="s">
        <v>89</v>
      </c>
      <c r="E3" s="54"/>
      <c r="F3" s="53" t="s">
        <v>69</v>
      </c>
      <c r="G3" s="54"/>
      <c r="H3" s="55" t="s">
        <v>90</v>
      </c>
    </row>
    <row r="4" spans="1:8" ht="18" customHeight="1">
      <c r="A4" s="9"/>
      <c r="B4" s="9"/>
      <c r="C4" s="9"/>
      <c r="D4" s="10" t="s">
        <v>91</v>
      </c>
      <c r="E4" s="56" t="s">
        <v>92</v>
      </c>
      <c r="F4" s="56" t="s">
        <v>93</v>
      </c>
      <c r="G4" s="57" t="s">
        <v>94</v>
      </c>
      <c r="H4" s="58"/>
    </row>
    <row r="5" spans="1:8" ht="22.5" customHeight="1">
      <c r="A5" s="59" t="s">
        <v>95</v>
      </c>
      <c r="B5" s="60" t="s">
        <v>96</v>
      </c>
      <c r="C5" s="61" t="s">
        <v>97</v>
      </c>
      <c r="D5" s="16">
        <v>3</v>
      </c>
      <c r="E5" s="62" t="s">
        <v>98</v>
      </c>
      <c r="F5" s="17">
        <v>1815</v>
      </c>
      <c r="G5" s="63">
        <v>5445</v>
      </c>
      <c r="H5" s="64"/>
    </row>
    <row r="6" spans="1:8" ht="22.5" customHeight="1">
      <c r="A6" s="65"/>
      <c r="B6" s="66"/>
      <c r="C6" s="61" t="s">
        <v>99</v>
      </c>
      <c r="D6" s="16">
        <v>20</v>
      </c>
      <c r="E6" s="62" t="s">
        <v>100</v>
      </c>
      <c r="F6" s="17">
        <v>140.44375</v>
      </c>
      <c r="G6" s="63">
        <v>2808.875</v>
      </c>
      <c r="H6" s="67"/>
    </row>
    <row r="7" spans="1:8" ht="22.5" customHeight="1">
      <c r="A7" s="65"/>
      <c r="B7" s="66"/>
      <c r="C7" s="61" t="s">
        <v>101</v>
      </c>
      <c r="D7" s="16">
        <v>250</v>
      </c>
      <c r="E7" s="62" t="s">
        <v>100</v>
      </c>
      <c r="F7" s="17">
        <v>32.97375</v>
      </c>
      <c r="G7" s="63">
        <v>8243.4375</v>
      </c>
      <c r="H7" s="67"/>
    </row>
    <row r="8" spans="1:8" ht="22.5" customHeight="1">
      <c r="A8" s="65"/>
      <c r="B8" s="66"/>
      <c r="C8" s="61" t="s">
        <v>102</v>
      </c>
      <c r="D8" s="16">
        <v>40</v>
      </c>
      <c r="E8" s="62" t="s">
        <v>100</v>
      </c>
      <c r="F8" s="17">
        <v>232.0375</v>
      </c>
      <c r="G8" s="63">
        <v>9281.5</v>
      </c>
      <c r="H8" s="67"/>
    </row>
    <row r="9" spans="1:8" ht="22.5" customHeight="1">
      <c r="A9" s="65"/>
      <c r="B9" s="66"/>
      <c r="C9" s="61" t="s">
        <v>103</v>
      </c>
      <c r="D9" s="16">
        <v>40</v>
      </c>
      <c r="E9" s="62" t="s">
        <v>100</v>
      </c>
      <c r="F9" s="17">
        <v>256.4625</v>
      </c>
      <c r="G9" s="63">
        <v>10258.5</v>
      </c>
      <c r="H9" s="67"/>
    </row>
    <row r="10" spans="1:8" ht="22.5" customHeight="1">
      <c r="A10" s="65"/>
      <c r="B10" s="60" t="s">
        <v>104</v>
      </c>
      <c r="C10" s="61" t="s">
        <v>105</v>
      </c>
      <c r="D10" s="16">
        <v>1</v>
      </c>
      <c r="E10" s="62" t="s">
        <v>98</v>
      </c>
      <c r="F10" s="17">
        <v>1452</v>
      </c>
      <c r="G10" s="63">
        <v>1452</v>
      </c>
      <c r="H10" s="68" t="s">
        <v>106</v>
      </c>
    </row>
    <row r="11" spans="1:8" ht="22.5" customHeight="1">
      <c r="A11" s="65"/>
      <c r="B11" s="66"/>
      <c r="C11" s="61" t="s">
        <v>107</v>
      </c>
      <c r="D11" s="16">
        <v>2</v>
      </c>
      <c r="E11" s="62" t="s">
        <v>98</v>
      </c>
      <c r="F11" s="17">
        <v>1205.4</v>
      </c>
      <c r="G11" s="63">
        <v>2410.8</v>
      </c>
      <c r="H11" s="69"/>
    </row>
    <row r="12" spans="1:8" ht="22.5" customHeight="1">
      <c r="A12" s="65"/>
      <c r="B12" s="66"/>
      <c r="C12" s="61" t="s">
        <v>108</v>
      </c>
      <c r="D12" s="16">
        <v>14</v>
      </c>
      <c r="E12" s="62" t="s">
        <v>100</v>
      </c>
      <c r="F12" s="17">
        <v>146.54999999999998</v>
      </c>
      <c r="G12" s="63">
        <v>2051.7</v>
      </c>
      <c r="H12" s="69"/>
    </row>
    <row r="13" spans="1:8" ht="22.5" customHeight="1">
      <c r="A13" s="65"/>
      <c r="B13" s="66"/>
      <c r="C13" s="61" t="s">
        <v>109</v>
      </c>
      <c r="D13" s="16">
        <v>51</v>
      </c>
      <c r="E13" s="62" t="s">
        <v>100</v>
      </c>
      <c r="F13" s="17">
        <v>146.54999999999998</v>
      </c>
      <c r="G13" s="63">
        <v>7474.049999999999</v>
      </c>
      <c r="H13" s="69"/>
    </row>
    <row r="14" spans="1:8" ht="22.5" customHeight="1">
      <c r="A14" s="65"/>
      <c r="B14" s="66"/>
      <c r="C14" s="61" t="s">
        <v>110</v>
      </c>
      <c r="D14" s="16">
        <v>24</v>
      </c>
      <c r="E14" s="62" t="s">
        <v>100</v>
      </c>
      <c r="F14" s="17">
        <v>170.975</v>
      </c>
      <c r="G14" s="63">
        <v>4103.4</v>
      </c>
      <c r="H14" s="69"/>
    </row>
    <row r="15" spans="1:8" ht="22.5" customHeight="1">
      <c r="A15" s="65"/>
      <c r="B15" s="66"/>
      <c r="C15" s="61" t="s">
        <v>111</v>
      </c>
      <c r="D15" s="16">
        <v>4.5</v>
      </c>
      <c r="E15" s="62" t="s">
        <v>112</v>
      </c>
      <c r="F15" s="17">
        <v>2466.9249999999997</v>
      </c>
      <c r="G15" s="63">
        <v>11101.162499999999</v>
      </c>
      <c r="H15" s="69"/>
    </row>
    <row r="16" spans="1:8" ht="22.5" customHeight="1">
      <c r="A16" s="65"/>
      <c r="B16" s="66"/>
      <c r="C16" s="61" t="s">
        <v>113</v>
      </c>
      <c r="D16" s="16">
        <v>1</v>
      </c>
      <c r="E16" s="62" t="s">
        <v>114</v>
      </c>
      <c r="F16" s="17">
        <v>3297.375</v>
      </c>
      <c r="G16" s="63">
        <v>3297.375</v>
      </c>
      <c r="H16" s="69"/>
    </row>
    <row r="17" spans="1:8" ht="22.5" customHeight="1">
      <c r="A17" s="65"/>
      <c r="B17" s="66"/>
      <c r="C17" s="61" t="s">
        <v>115</v>
      </c>
      <c r="D17" s="16">
        <v>1</v>
      </c>
      <c r="E17" s="62" t="s">
        <v>114</v>
      </c>
      <c r="F17" s="17">
        <v>2442.5</v>
      </c>
      <c r="G17" s="63">
        <v>2442.5</v>
      </c>
      <c r="H17" s="69"/>
    </row>
    <row r="18" spans="1:8" ht="22.5" customHeight="1">
      <c r="A18" s="65"/>
      <c r="B18" s="66"/>
      <c r="C18" s="61" t="s">
        <v>116</v>
      </c>
      <c r="D18" s="16">
        <v>2</v>
      </c>
      <c r="E18" s="62" t="s">
        <v>114</v>
      </c>
      <c r="F18" s="17">
        <v>2454.7125</v>
      </c>
      <c r="G18" s="63">
        <v>4909.425</v>
      </c>
      <c r="H18" s="69"/>
    </row>
    <row r="19" spans="1:8" ht="22.5" customHeight="1">
      <c r="A19" s="65"/>
      <c r="B19" s="66"/>
      <c r="C19" s="70" t="s">
        <v>117</v>
      </c>
      <c r="D19" s="16">
        <v>2</v>
      </c>
      <c r="E19" s="62" t="s">
        <v>114</v>
      </c>
      <c r="F19" s="17">
        <v>3297.375</v>
      </c>
      <c r="G19" s="63">
        <v>6594.75</v>
      </c>
      <c r="H19" s="71"/>
    </row>
    <row r="20" spans="1:8" ht="22.5" customHeight="1">
      <c r="A20" s="72" t="s">
        <v>118</v>
      </c>
      <c r="B20" s="72"/>
      <c r="C20" s="70" t="s">
        <v>119</v>
      </c>
      <c r="D20" s="16">
        <v>12</v>
      </c>
      <c r="E20" s="62" t="s">
        <v>114</v>
      </c>
      <c r="F20" s="17">
        <v>244.25</v>
      </c>
      <c r="G20" s="63">
        <v>2931</v>
      </c>
      <c r="H20" s="73" t="s">
        <v>120</v>
      </c>
    </row>
    <row r="21" spans="1:8" ht="22.5" customHeight="1">
      <c r="A21" s="72"/>
      <c r="B21" s="72"/>
      <c r="C21" s="70" t="s">
        <v>121</v>
      </c>
      <c r="D21" s="16">
        <v>18</v>
      </c>
      <c r="E21" s="62" t="s">
        <v>114</v>
      </c>
      <c r="F21" s="17">
        <v>146.54999999999998</v>
      </c>
      <c r="G21" s="63">
        <v>2637.8999999999996</v>
      </c>
      <c r="H21" s="74"/>
    </row>
    <row r="22" spans="1:8" ht="22.5" customHeight="1">
      <c r="A22" s="72"/>
      <c r="B22" s="72"/>
      <c r="C22" s="70" t="s">
        <v>122</v>
      </c>
      <c r="D22" s="16">
        <v>30</v>
      </c>
      <c r="E22" s="62" t="s">
        <v>114</v>
      </c>
      <c r="F22" s="17">
        <v>195.4</v>
      </c>
      <c r="G22" s="63">
        <v>5862</v>
      </c>
      <c r="H22" s="74"/>
    </row>
    <row r="23" spans="1:8" ht="22.5" customHeight="1">
      <c r="A23" s="72"/>
      <c r="B23" s="72"/>
      <c r="C23" s="75" t="s">
        <v>123</v>
      </c>
      <c r="D23" s="16">
        <v>4</v>
      </c>
      <c r="E23" s="62" t="s">
        <v>114</v>
      </c>
      <c r="F23" s="17">
        <v>122.125</v>
      </c>
      <c r="G23" s="63">
        <v>488.5</v>
      </c>
      <c r="H23" s="76"/>
    </row>
    <row r="24" spans="1:8" ht="22.5" customHeight="1">
      <c r="A24" s="72"/>
      <c r="B24" s="72"/>
      <c r="C24" s="75" t="s">
        <v>124</v>
      </c>
      <c r="D24" s="16">
        <v>79</v>
      </c>
      <c r="E24" s="62" t="s">
        <v>112</v>
      </c>
      <c r="F24" s="17">
        <v>48.85</v>
      </c>
      <c r="G24" s="63">
        <v>3859.15</v>
      </c>
      <c r="H24" s="77"/>
    </row>
    <row r="25" spans="1:8" ht="27" customHeight="1">
      <c r="A25" s="78" t="s">
        <v>125</v>
      </c>
      <c r="B25" s="21"/>
      <c r="C25" s="21"/>
      <c r="D25" s="79" t="s">
        <v>126</v>
      </c>
      <c r="E25" s="80"/>
      <c r="F25" s="24" t="s">
        <v>127</v>
      </c>
      <c r="G25" s="63">
        <v>97653.025</v>
      </c>
      <c r="H25" s="81"/>
    </row>
    <row r="26" spans="1:8" ht="91.5" customHeight="1">
      <c r="A26" s="82" t="s">
        <v>128</v>
      </c>
      <c r="B26" s="83"/>
      <c r="C26" s="83"/>
      <c r="D26" s="83"/>
      <c r="E26" s="83"/>
      <c r="F26" s="83"/>
      <c r="G26" s="84"/>
      <c r="H26" s="83"/>
    </row>
  </sheetData>
  <sheetProtection/>
  <mergeCells count="16">
    <mergeCell ref="A1:H1"/>
    <mergeCell ref="A2:H2"/>
    <mergeCell ref="D3:E3"/>
    <mergeCell ref="F3:G3"/>
    <mergeCell ref="A25:C25"/>
    <mergeCell ref="D25:E25"/>
    <mergeCell ref="A26:H26"/>
    <mergeCell ref="A5:A19"/>
    <mergeCell ref="B5:B9"/>
    <mergeCell ref="B10:B19"/>
    <mergeCell ref="H3:H4"/>
    <mergeCell ref="H5:H9"/>
    <mergeCell ref="H10:H19"/>
    <mergeCell ref="H20:H24"/>
    <mergeCell ref="A3:C4"/>
    <mergeCell ref="A20:B24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7"/>
  <sheetViews>
    <sheetView tabSelected="1" zoomScaleSheetLayoutView="100" workbookViewId="0" topLeftCell="A17">
      <selection activeCell="H7" sqref="H7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7" ht="33" customHeight="1">
      <c r="A1" s="1" t="s">
        <v>129</v>
      </c>
      <c r="B1" s="1"/>
      <c r="C1" s="1"/>
      <c r="D1" s="1"/>
      <c r="E1" s="1"/>
      <c r="F1" s="1"/>
      <c r="G1" s="1"/>
    </row>
    <row r="2" spans="1:7" ht="15">
      <c r="A2" s="2" t="s">
        <v>87</v>
      </c>
      <c r="B2" s="2"/>
      <c r="C2" s="2"/>
      <c r="D2" s="2"/>
      <c r="E2" s="2"/>
      <c r="F2" s="2"/>
      <c r="G2" s="2"/>
    </row>
    <row r="3" spans="1:7" ht="27.75" customHeight="1">
      <c r="A3" s="3" t="s">
        <v>130</v>
      </c>
      <c r="B3" s="4"/>
      <c r="C3" s="4"/>
      <c r="D3" s="5" t="s">
        <v>89</v>
      </c>
      <c r="E3" s="6"/>
      <c r="F3" s="5" t="s">
        <v>69</v>
      </c>
      <c r="G3" s="7"/>
    </row>
    <row r="4" spans="1:7" ht="27.75" customHeight="1">
      <c r="A4" s="8"/>
      <c r="B4" s="9"/>
      <c r="C4" s="9"/>
      <c r="D4" s="10" t="s">
        <v>92</v>
      </c>
      <c r="E4" s="10" t="s">
        <v>91</v>
      </c>
      <c r="F4" s="10" t="s">
        <v>93</v>
      </c>
      <c r="G4" s="11" t="s">
        <v>94</v>
      </c>
    </row>
    <row r="5" spans="1:7" ht="30" customHeight="1">
      <c r="A5" s="12" t="s">
        <v>131</v>
      </c>
      <c r="B5" s="13"/>
      <c r="C5" s="14" t="s">
        <v>132</v>
      </c>
      <c r="D5" s="15" t="s">
        <v>133</v>
      </c>
      <c r="E5" s="16">
        <v>450</v>
      </c>
      <c r="F5" s="17">
        <v>2076.6135</v>
      </c>
      <c r="G5" s="18">
        <v>934476.075</v>
      </c>
    </row>
    <row r="6" spans="1:7" ht="30" customHeight="1">
      <c r="A6" s="12"/>
      <c r="B6" s="13"/>
      <c r="C6" s="14" t="s">
        <v>134</v>
      </c>
      <c r="D6" s="15" t="s">
        <v>133</v>
      </c>
      <c r="E6" s="16">
        <v>690</v>
      </c>
      <c r="F6" s="17">
        <v>313.1285</v>
      </c>
      <c r="G6" s="18">
        <v>216058.66499999998</v>
      </c>
    </row>
    <row r="7" spans="1:7" ht="30" customHeight="1">
      <c r="A7" s="12"/>
      <c r="B7" s="13"/>
      <c r="C7" s="14" t="s">
        <v>135</v>
      </c>
      <c r="D7" s="15" t="s">
        <v>100</v>
      </c>
      <c r="E7" s="16">
        <v>5500</v>
      </c>
      <c r="F7" s="17">
        <v>135.55875</v>
      </c>
      <c r="G7" s="18">
        <v>745573.125</v>
      </c>
    </row>
    <row r="8" spans="1:7" ht="30" customHeight="1">
      <c r="A8" s="12"/>
      <c r="B8" s="13"/>
      <c r="C8" s="14" t="s">
        <v>136</v>
      </c>
      <c r="D8" s="15" t="s">
        <v>100</v>
      </c>
      <c r="E8" s="16">
        <v>4500</v>
      </c>
      <c r="F8" s="17">
        <v>44.79545</v>
      </c>
      <c r="G8" s="18">
        <v>201579.52500000002</v>
      </c>
    </row>
    <row r="9" spans="1:7" ht="30" customHeight="1">
      <c r="A9" s="12"/>
      <c r="B9" s="13"/>
      <c r="C9" s="19" t="s">
        <v>137</v>
      </c>
      <c r="D9" s="15" t="s">
        <v>100</v>
      </c>
      <c r="E9" s="16">
        <v>10000</v>
      </c>
      <c r="F9" s="17">
        <v>37.673120000000004</v>
      </c>
      <c r="G9" s="18">
        <v>376731.20000000007</v>
      </c>
    </row>
    <row r="10" spans="1:235" ht="30" customHeight="1">
      <c r="A10" s="20" t="s">
        <v>125</v>
      </c>
      <c r="B10" s="21"/>
      <c r="C10" s="21"/>
      <c r="D10" s="22" t="s">
        <v>138</v>
      </c>
      <c r="E10" s="23"/>
      <c r="F10" s="24" t="s">
        <v>127</v>
      </c>
      <c r="G10" s="18">
        <v>2474418.5900000003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</row>
    <row r="11" spans="1:7" ht="21" customHeight="1">
      <c r="A11" s="26" t="s">
        <v>139</v>
      </c>
      <c r="B11" s="27" t="s">
        <v>140</v>
      </c>
      <c r="C11" s="27"/>
      <c r="D11" s="28"/>
      <c r="E11" s="28"/>
      <c r="F11" s="29"/>
      <c r="G11" s="30"/>
    </row>
    <row r="12" spans="1:7" ht="21" customHeight="1">
      <c r="A12" s="31"/>
      <c r="B12" s="32" t="s">
        <v>141</v>
      </c>
      <c r="C12" s="28"/>
      <c r="D12" s="32"/>
      <c r="E12" s="32" t="s">
        <v>142</v>
      </c>
      <c r="F12" s="32"/>
      <c r="G12" s="30"/>
    </row>
    <row r="13" spans="1:7" ht="21" customHeight="1">
      <c r="A13" s="31"/>
      <c r="B13" s="33" t="s">
        <v>143</v>
      </c>
      <c r="C13" s="34"/>
      <c r="D13" s="32"/>
      <c r="E13" s="32" t="s">
        <v>144</v>
      </c>
      <c r="F13" s="32"/>
      <c r="G13" s="30"/>
    </row>
    <row r="14" spans="1:7" ht="21" customHeight="1">
      <c r="A14" s="31"/>
      <c r="B14" s="32" t="s">
        <v>145</v>
      </c>
      <c r="C14" s="28"/>
      <c r="D14" s="32"/>
      <c r="E14" s="32" t="s">
        <v>146</v>
      </c>
      <c r="F14" s="32"/>
      <c r="G14" s="30"/>
    </row>
    <row r="15" spans="1:13" ht="21" customHeight="1">
      <c r="A15" s="31"/>
      <c r="B15" s="35" t="s">
        <v>147</v>
      </c>
      <c r="C15" s="35"/>
      <c r="D15" s="32"/>
      <c r="E15" s="32" t="s">
        <v>148</v>
      </c>
      <c r="F15" s="32"/>
      <c r="G15" s="36"/>
      <c r="H15" s="37"/>
      <c r="I15" s="37"/>
      <c r="J15" s="37"/>
      <c r="K15" s="37"/>
      <c r="L15" s="37"/>
      <c r="M15" s="37"/>
    </row>
    <row r="16" spans="1:7" ht="21" customHeight="1">
      <c r="A16" s="31"/>
      <c r="B16" s="32" t="s">
        <v>149</v>
      </c>
      <c r="C16" s="28"/>
      <c r="D16" s="32"/>
      <c r="E16" s="32" t="s">
        <v>150</v>
      </c>
      <c r="F16" s="32"/>
      <c r="G16" s="30"/>
    </row>
    <row r="17" spans="1:13" ht="21" customHeight="1">
      <c r="A17" s="31"/>
      <c r="B17" s="27" t="s">
        <v>151</v>
      </c>
      <c r="C17" s="27"/>
      <c r="D17" s="28"/>
      <c r="E17" s="29"/>
      <c r="F17" s="29"/>
      <c r="G17" s="38"/>
      <c r="H17" s="37"/>
      <c r="I17" s="37"/>
      <c r="J17" s="37"/>
      <c r="K17" s="37"/>
      <c r="L17" s="37"/>
      <c r="M17" s="37"/>
    </row>
    <row r="18" spans="1:13" ht="21" customHeight="1">
      <c r="A18" s="31"/>
      <c r="B18" s="32" t="s">
        <v>152</v>
      </c>
      <c r="C18" s="28"/>
      <c r="D18" s="28"/>
      <c r="E18" s="39" t="s">
        <v>153</v>
      </c>
      <c r="F18" s="39"/>
      <c r="G18" s="38"/>
      <c r="H18" s="37"/>
      <c r="I18" s="37"/>
      <c r="J18" s="37"/>
      <c r="K18" s="37"/>
      <c r="L18" s="37"/>
      <c r="M18" s="37"/>
    </row>
    <row r="19" spans="1:7" ht="21" customHeight="1">
      <c r="A19" s="31"/>
      <c r="B19" s="32" t="s">
        <v>154</v>
      </c>
      <c r="C19" s="28"/>
      <c r="D19" s="28"/>
      <c r="E19" s="39" t="s">
        <v>155</v>
      </c>
      <c r="F19" s="39"/>
      <c r="G19" s="30"/>
    </row>
    <row r="20" spans="1:7" ht="21" customHeight="1">
      <c r="A20" s="31"/>
      <c r="B20" s="32" t="s">
        <v>156</v>
      </c>
      <c r="C20" s="28"/>
      <c r="D20" s="28"/>
      <c r="E20" s="32" t="s">
        <v>157</v>
      </c>
      <c r="F20" s="32"/>
      <c r="G20" s="30"/>
    </row>
    <row r="21" spans="1:7" ht="21" customHeight="1">
      <c r="A21" s="31"/>
      <c r="B21" s="32" t="s">
        <v>158</v>
      </c>
      <c r="C21" s="28"/>
      <c r="D21" s="28"/>
      <c r="E21" s="32" t="s">
        <v>159</v>
      </c>
      <c r="F21" s="32"/>
      <c r="G21" s="40"/>
    </row>
    <row r="22" spans="1:7" ht="21" customHeight="1">
      <c r="A22" s="31"/>
      <c r="B22" s="33" t="s">
        <v>160</v>
      </c>
      <c r="C22" s="41"/>
      <c r="D22" s="34"/>
      <c r="E22" s="39" t="s">
        <v>161</v>
      </c>
      <c r="F22" s="39"/>
      <c r="G22" s="30"/>
    </row>
    <row r="23" spans="1:7" ht="18" customHeight="1">
      <c r="A23" s="31"/>
      <c r="B23" s="33" t="s">
        <v>162</v>
      </c>
      <c r="C23" s="41"/>
      <c r="D23" s="34"/>
      <c r="E23" s="32" t="s">
        <v>163</v>
      </c>
      <c r="F23" s="32"/>
      <c r="G23" s="42"/>
    </row>
    <row r="24" spans="1:7" ht="16.5" customHeight="1">
      <c r="A24" s="31"/>
      <c r="B24" s="35" t="s">
        <v>164</v>
      </c>
      <c r="C24" s="35"/>
      <c r="D24" s="35"/>
      <c r="E24" s="32" t="s">
        <v>165</v>
      </c>
      <c r="F24" s="32"/>
      <c r="G24" s="42"/>
    </row>
    <row r="25" spans="1:7" ht="14.25">
      <c r="A25" s="31"/>
      <c r="B25" s="27" t="s">
        <v>166</v>
      </c>
      <c r="C25" s="27"/>
      <c r="D25" s="27"/>
      <c r="E25" s="28"/>
      <c r="F25" s="43"/>
      <c r="G25" s="42"/>
    </row>
    <row r="26" spans="1:7" ht="14.25">
      <c r="A26" s="44"/>
      <c r="B26" s="27" t="s">
        <v>167</v>
      </c>
      <c r="C26" s="27"/>
      <c r="D26" s="45"/>
      <c r="E26" s="45"/>
      <c r="F26" s="43"/>
      <c r="G26" s="42"/>
    </row>
    <row r="27" spans="1:7" ht="15">
      <c r="A27" s="46"/>
      <c r="B27" s="47" t="s">
        <v>168</v>
      </c>
      <c r="C27" s="47"/>
      <c r="D27" s="47"/>
      <c r="E27" s="47"/>
      <c r="F27" s="48"/>
      <c r="G27" s="49"/>
    </row>
  </sheetData>
  <sheetProtection/>
  <mergeCells count="15">
    <mergeCell ref="A1:G1"/>
    <mergeCell ref="A2:G2"/>
    <mergeCell ref="D3:E3"/>
    <mergeCell ref="F3:G3"/>
    <mergeCell ref="A10:C10"/>
    <mergeCell ref="D10:E10"/>
    <mergeCell ref="B11:C11"/>
    <mergeCell ref="B13:C13"/>
    <mergeCell ref="B15:C15"/>
    <mergeCell ref="B17:C17"/>
    <mergeCell ref="B25:D25"/>
    <mergeCell ref="B26:C26"/>
    <mergeCell ref="B27:E27"/>
    <mergeCell ref="A3:C4"/>
    <mergeCell ref="A5:B9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谭学超</cp:lastModifiedBy>
  <cp:lastPrinted>2015-09-21T03:29:47Z</cp:lastPrinted>
  <dcterms:created xsi:type="dcterms:W3CDTF">2015-09-10T08:39:04Z</dcterms:created>
  <dcterms:modified xsi:type="dcterms:W3CDTF">2022-07-27T02:13:14Z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FD483C64EEFA4487828C14164EDF3248</vt:lpwstr>
  </property>
</Properties>
</file>