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1" activeTab="1"/>
  </bookViews>
  <sheets>
    <sheet name="附件一" sheetId="1" state="hidden" r:id="rId1"/>
    <sheet name="揭阳市2019年土地增值税扣除项目金额标准" sheetId="2" r:id="rId2"/>
    <sheet name="户内装修造价指标细目组成" sheetId="3" r:id="rId3"/>
    <sheet name="园林绿化造价指标细目组成" sheetId="4" r:id="rId4"/>
  </sheets>
  <definedNames/>
  <calcPr fullCalcOnLoad="1"/>
</workbook>
</file>

<file path=xl/sharedStrings.xml><?xml version="1.0" encoding="utf-8"?>
<sst xmlns="http://schemas.openxmlformats.org/spreadsheetml/2006/main" count="249" uniqueCount="169">
  <si>
    <t>附件一</t>
  </si>
  <si>
    <t>中山市2008-2015年房产工程建安造价综合指标</t>
  </si>
  <si>
    <t>分类</t>
  </si>
  <si>
    <t>模块选择</t>
  </si>
  <si>
    <t>造价指标（元/㎡）</t>
  </si>
  <si>
    <t>备 注</t>
  </si>
  <si>
    <t>楼宇建筑工程</t>
  </si>
  <si>
    <t>基础工程</t>
  </si>
  <si>
    <t>天然基础</t>
  </si>
  <si>
    <r>
      <t>1、按总建筑面积计；2、若有两种或以上类型桩，可按相应占比综合折算指标，相应占比按其对应的基座平面面积比例计；3、</t>
    </r>
    <r>
      <rPr>
        <sz val="10"/>
        <rFont val="宋体"/>
        <family val="0"/>
      </rPr>
      <t>中山沿海滩涂地区桩基础按地质系数1.18进行调整。</t>
    </r>
    <r>
      <rPr>
        <sz val="10"/>
        <color indexed="10"/>
        <rFont val="宋体"/>
        <family val="0"/>
      </rPr>
      <t xml:space="preserve">
</t>
    </r>
  </si>
  <si>
    <t>桩基础</t>
  </si>
  <si>
    <t>预制管桩</t>
  </si>
  <si>
    <t>旋挖桩</t>
  </si>
  <si>
    <t>钻（冲）孔桩</t>
  </si>
  <si>
    <t>地下室工程</t>
  </si>
  <si>
    <t>共1层</t>
  </si>
  <si>
    <t>1、按地下室总建筑面积（含人防面积）计算；
2、含土方开挖、基坑支护，土建、给排水、照明、消防、弱电、 防雷、通风，简单装修等。</t>
  </si>
  <si>
    <t>共2层</t>
  </si>
  <si>
    <t>共3层</t>
  </si>
  <si>
    <t>人防工程+</t>
  </si>
  <si>
    <t>1、按地下室人防建筑面积计；2、‘+’表示除地下室通用指标外，因人防部分而增加的单方造价。</t>
  </si>
  <si>
    <t>地上建筑工程</t>
  </si>
  <si>
    <t>别墅</t>
  </si>
  <si>
    <t>独栋</t>
  </si>
  <si>
    <t>1、按各模块相应建筑面积计，塔楼下面有裙楼的，应扣除裙楼建筑面积；2、单体建筑的公共设施配套用房包括幼儿园、居委（派出所）用房、物业用房、垃圾站、厕所等，按满足基本使用标准计；3、其他模块均按毛坯交楼标准（含土建、安装），即除外立面、屋面保温隔热装饰和公共区（大堂、电梯前室、楼梯间）装修外，户内按毛坯标准：墙面、地面、天面砂浆抹平，门（入户、防火、其他），铝合金门窗、护栏，配电箱、弱电箱（网络、电讯、有线电视），智能化、消防设施，给水入口和排水出口等；                             
4、住宅塔楼第1、2层等楼层为商铺、办公等用途的，参考“商业裙楼”造价指标；5、不含电梯；6、商业裙楼层高首层按6m，标准层4.5m计；7、住宅塔楼层高按3m计。</t>
  </si>
  <si>
    <t>联排</t>
  </si>
  <si>
    <t>公共设施配套用房</t>
  </si>
  <si>
    <t>商业裙楼</t>
  </si>
  <si>
    <t>住宅（塔)楼</t>
  </si>
  <si>
    <t>≤6层</t>
  </si>
  <si>
    <t>7-11层</t>
  </si>
  <si>
    <t>12-17层</t>
  </si>
  <si>
    <t>18-22层</t>
  </si>
  <si>
    <t>22层以上（100米以下）</t>
  </si>
  <si>
    <t>100米以上</t>
  </si>
  <si>
    <t>商业(塔)楼</t>
  </si>
  <si>
    <r>
      <t>1、按模块相应建筑面积计，下面有裙楼的，应扣除裙楼面积；2、按毛坯交楼标准（含土建、安装），即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，</t>
    </r>
    <r>
      <rPr>
        <sz val="10"/>
        <color indexed="8"/>
        <rFont val="宋体"/>
        <family val="0"/>
      </rPr>
      <t>给水入口和排水出口等；
3、不含电梯、中央空调设备；4、层高首层按5.5m，标准层4m计。</t>
    </r>
  </si>
  <si>
    <t>7-12层</t>
  </si>
  <si>
    <t>13-18层</t>
  </si>
  <si>
    <t>18层以上（100米以下）</t>
  </si>
  <si>
    <t>特殊装饰工程</t>
  </si>
  <si>
    <t>户内装修</t>
  </si>
  <si>
    <t>1、按装修面积计，中等装修标准；2、装修标准 客厅：地面600*600抛光砖、简单吊顶、刷乳胶漆、踢脚线；房间：复合木地板、顶角线、踢脚线、刷乳胶漆、木门；厨房：铝扣板吊顶、吊柜和厨柜（含抽油烟机、消毒柜、燃气灶、洗菜盆和水龙头等）、墙面砖、300*300防滑地砖；卫生间：铝扣板吊顶、墙面砖、300*300防滑地砖、冼手间吊地柜（含冼手台盆、水龙头）、淋浴间，坐便器等。3、安装 配电箱和弱电箱及其全屋布线、开关插座、灯具，给水管安装等；4、造价指标细目详见《户内装修综合指标细目组成》。</t>
  </si>
  <si>
    <t>高档外立面</t>
  </si>
  <si>
    <t>干挂石材+</t>
  </si>
  <si>
    <t>1、干挂石材和玻璃幕墙均按其外立面面积计；2、‘+’表示采用挂石、玻璃外幕墙而额外增加的造价指标。</t>
  </si>
  <si>
    <t>玻璃幕墙+</t>
  </si>
  <si>
    <t>燃气工程（元/户）</t>
  </si>
  <si>
    <t>1、按户计；2、包括工程费、户内设施配套费、集抄费、容量气价费。</t>
  </si>
  <si>
    <t>室外工程</t>
  </si>
  <si>
    <t>室外配套工程</t>
  </si>
  <si>
    <t>高低压配电</t>
  </si>
  <si>
    <t>高压电缆（元/m）</t>
  </si>
  <si>
    <t>1、除注明外按各模块占地面积计；
2、室外泳池含设备，按设计储水体积计；
3、高低压配电中的高压电缆按直埋方式考虑，电缆保护管为塑料保护管，并综合考虑路面或人行道的拆除及修复；高压电缆直径为3*300 mm²，按电缆累计总长度以m计算。</t>
  </si>
  <si>
    <t>配电房设施（元/KVA）</t>
  </si>
  <si>
    <t>室外小区道路（含排水管）</t>
  </si>
  <si>
    <t>室外泳池(元/m³)</t>
  </si>
  <si>
    <t>园林绿化</t>
  </si>
  <si>
    <t>1、园林绿化包括绿地整理、乔木、灌木、露地花卉、草皮等植物的种植及保养，绿化给排水安装等；2、不含园建工程； 3、造价指标细目详见《园林绿化工程综合指标细目组成》。</t>
  </si>
  <si>
    <t>其他工程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</si>
  <si>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</si>
  <si>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砌石</t>
  </si>
  <si>
    <t>1、按实体体积计（含压顶、基础，不含垫层）。</t>
  </si>
  <si>
    <t>钢筋混凝土</t>
  </si>
  <si>
    <t>‘三通一平’土方挖运工程（元/ m³）</t>
  </si>
  <si>
    <t>1、按实体体积计；2、仅指前期‘三通一平’土方开挖，运距按5km计，每增减1km增减2元/m³。</t>
  </si>
  <si>
    <t>附件</t>
  </si>
  <si>
    <t>揭阳市2019年土地增值税扣除项目金额标准</t>
  </si>
  <si>
    <t>模块名称</t>
  </si>
  <si>
    <t>2019年</t>
  </si>
  <si>
    <t>1.按总建筑面积计；                                            2.若有两种或以上类型桩，按相应占比综合折算指标，相应占比按其对应的基座平面面积比例计；
3.揭阳市区范围内冲积平原区域的软弱地质按地质系数1.15进行调整；
4.桩基础综合指标按城区范围内地质状况良好的情况测算，不包括特殊地质情况，如遇溶洞，需增加采取灌浆或其它方式进行地质处理的费用。</t>
  </si>
  <si>
    <t>1.按地下室总建筑面积（含人防面积）计算；
2.含场地平整、土方挖运及回填、基坑支护，土建、装修、给排水、照明、消防、弱电、 智能化、防雷、通风、停车场标线标识标牌等。3.揭阳市区范围内冲积平原区域的软弱地质按地质系数1.15进行调整。</t>
  </si>
  <si>
    <t>1.按地下室人防建筑面积计；
2.‘+’表示除地下室通用指标外，因人防部分而增加的单方造价；
3.含人防土建、人防给排水、人防电气、人防通风、人防门等。</t>
  </si>
  <si>
    <t>低密度低层住宅</t>
  </si>
  <si>
    <t>1.按各模块相应建筑面积计，塔楼下面有裙楼的，应扣除裙楼建筑面积；
2.单体建筑的公共设施配套用房包括幼儿园、居委（派出所）用房、物业用房、垃圾站、厕所等，按满足基本使用标准计；
3.其他模块均按毛坯交楼标准（含土建、安装），含外立面、屋面保温隔热装饰和公共区（大堂、电梯前室、楼梯间）装修，户内按毛坯标准：墙面、地面、天面砂浆抹平，门（入户、防火、其他）、铝合金门窗、护栏，配电箱、弱电箱（网络、电讯、有线电视）、智能化、消防设施、防雷、给水入口和排水出口等；
4.住宅塔楼第1、2层等楼层为商铺、办公等用途的，参考“商业裙楼”造价指标；
5.不含电梯及柴油发电机组设备费用；
6.商业裙楼层高首层按6m，标准层4.5m计；
7.住宅塔楼层高按3m计。</t>
  </si>
  <si>
    <t>住宅(塔)楼</t>
  </si>
  <si>
    <r>
      <t>1.按模块相应建筑面积计，下面有裙楼的，应扣除裙楼面积；
2.按毛坯交楼标准（含土建、安装），含外立面、屋面保温隔热装饰；公共部位（大堂、电梯前室、楼梯间）装修；户内毛坯：墙面、地面、天面砂浆抹平，门（入户、防火、其他），铝合金门窗、护栏，配电箱、弱电箱（网络、电讯、有线电视），智能化、消防设施</t>
    </r>
    <r>
      <rPr>
        <sz val="10"/>
        <color indexed="8"/>
        <rFont val="宋体"/>
        <family val="0"/>
      </rPr>
      <t>、防雷、</t>
    </r>
    <r>
      <rPr>
        <sz val="10"/>
        <color indexed="8"/>
        <rFont val="宋体"/>
        <family val="0"/>
      </rPr>
      <t>给水入口和排水出口等；
3.不含电梯、中央空调设备及柴油发电机组设备费用；
4.层高首层按5.5m，标准层4m计。</t>
    </r>
  </si>
  <si>
    <t>1.按套内建筑面积计，中等装修标准；
2.装修标准 客厅：地面抛光砖、简单吊顶、刷乳胶漆、踢脚线；房间：复合木地板、顶角线、踢脚线、刷乳胶漆、木门；厨房：铝扣板吊顶、吊柜和厨柜（含抽油烟机、消毒柜、燃气灶、洗菜盆和水龙头等）、墙面砖、防滑地砖；卫生间：铝扣板吊顶、墙面砖、防滑地砖、洗手间吊地柜（含洗手台盆、水龙头）、淋浴间，坐便器等。
3.安装 配电箱和弱电箱及其全屋布线、开关插座、灯具，给水管安装等；
4.造价指标细目详见《户内装修综合指标细目组成》。</t>
  </si>
  <si>
    <t>1.干挂石材和玻璃幕墙均按其外立面面积计；
2.‘+’表示采用挂石、玻璃外幕墙而额外增加的造价指标。</t>
  </si>
  <si>
    <t>1.按户计；2.包括工程费、户内设施配套费、集抄费、容量气价费。</t>
  </si>
  <si>
    <t>1.除注明外按各模块占地面积计；
2.高低压配电中的高压电缆按直埋方式考虑，电缆保护管为塑料保护管，并综合考虑路面或人行道的拆除及修复；高压电缆规格为3*300 mm²，按电缆累计总长度以m计算；
3.室外小区道路(含排水管）按道路占地面积计算；
4.室外泳池含设备，按设计储水体积计；</t>
  </si>
  <si>
    <t>1.园林绿化包括绿地整理、乔木、灌木、露地花卉、草皮等植物的种植及保养，绿化给排水安装等；
2.不含园建工程；
3.造价指标细目详见《园林绿化工程综合指标细目组成》。</t>
  </si>
  <si>
    <r>
      <t xml:space="preserve">挡土墙
</t>
    </r>
    <r>
      <rPr>
        <sz val="10"/>
        <rFont val="宋体"/>
        <family val="0"/>
      </rPr>
      <t>（元/</t>
    </r>
    <r>
      <rPr>
        <sz val="10"/>
        <color indexed="8"/>
        <rFont val="宋体"/>
        <family val="0"/>
      </rPr>
      <t xml:space="preserve"> m³</t>
    </r>
    <r>
      <rPr>
        <sz val="10"/>
        <rFont val="宋体"/>
        <family val="0"/>
      </rPr>
      <t>）</t>
    </r>
  </si>
  <si>
    <t>1.按实体体积计（含压顶、基础，不含垫层）。</t>
  </si>
  <si>
    <t>1.按实体体积计；
2.仅指前期‘三通一平’土方开挖，运距按5km计，每增减1km增减3元/m³。</t>
  </si>
  <si>
    <t>户内装修造价指标细目组成</t>
  </si>
  <si>
    <t>单价合价单位：元</t>
  </si>
  <si>
    <t>装修分类</t>
  </si>
  <si>
    <t>工程量</t>
  </si>
  <si>
    <t>备注</t>
  </si>
  <si>
    <t>数量</t>
  </si>
  <si>
    <t>单位</t>
  </si>
  <si>
    <t>单价</t>
  </si>
  <si>
    <t>合价</t>
  </si>
  <si>
    <t>装饰</t>
  </si>
  <si>
    <t>客厅 房间</t>
  </si>
  <si>
    <t>房间门</t>
  </si>
  <si>
    <t>樘</t>
  </si>
  <si>
    <t xml:space="preserve">
</t>
  </si>
  <si>
    <t>简单吊顶</t>
  </si>
  <si>
    <t>㎡</t>
  </si>
  <si>
    <t>天花、墙面刷乳胶漆</t>
  </si>
  <si>
    <t>抛光砖（含踢脚线）</t>
  </si>
  <si>
    <t>复合木地板（含踢脚线）</t>
  </si>
  <si>
    <t>厨房  卫生间阳台</t>
  </si>
  <si>
    <t>厨房门</t>
  </si>
  <si>
    <t>1、厨柜包括：地柜、吊柜、洗菜盆、水龙头、下水器等；    2、洗手台柜包括：洗手盆、镜子、水龙头、下水器等；      3、卫浴用具包括：淋浴间、座（蹲）厕、多功能花洒、卫浴五金挂件、厕纸盒、毛巾杆等。</t>
  </si>
  <si>
    <t>卫生间玻璃门</t>
  </si>
  <si>
    <t>铝扣板</t>
  </si>
  <si>
    <t>墙身砖</t>
  </si>
  <si>
    <t>防滑地砖</t>
  </si>
  <si>
    <t>厨柜</t>
  </si>
  <si>
    <t>m</t>
  </si>
  <si>
    <t>抽油烟机,灶具</t>
  </si>
  <si>
    <t>套</t>
  </si>
  <si>
    <t>消毒柜</t>
  </si>
  <si>
    <t>卫生间洗手台柜</t>
  </si>
  <si>
    <t>卫浴用具</t>
  </si>
  <si>
    <t>其他安装</t>
  </si>
  <si>
    <t>灯具</t>
  </si>
  <si>
    <t>1、开关、插座安装含管线；  2、水龙头为阳台、卫生间简易水龙头。</t>
  </si>
  <si>
    <t>开关</t>
  </si>
  <si>
    <t>插座</t>
  </si>
  <si>
    <t>水龙头</t>
  </si>
  <si>
    <t>给水管</t>
  </si>
  <si>
    <t>总计</t>
  </si>
  <si>
    <t>元/100m²</t>
  </si>
  <si>
    <t>/</t>
  </si>
  <si>
    <t>说明：
1、以套内建筑面积100平方米三房（双卫）室内精装修工程量为例；                                                                                                                                                                                          2、数量为相应实际户内装修工程量，单位为㎡、m、樘、套等；                                                                                                                                                                                                                       3、门制作及安装，含补墙缝（水泥沙）、门锁、五金、门吸、门套线等。                                                                                                                                                                                               4、灯具包括：客厅灯、房间灯、厨卫、卫生间吸顶灯等；
5、开关包括：三位单联开关、二位双联开关、一位双联开关等；
6、插座包括：一位开关带二三插、二三插、电视插、电话插、网络插等。</t>
  </si>
  <si>
    <t>园林绿化造价指标细目组成</t>
  </si>
  <si>
    <t>绿化类别</t>
  </si>
  <si>
    <t>绿化工程（按绿化面积10000㎡测算）</t>
  </si>
  <si>
    <t>乔木种植</t>
  </si>
  <si>
    <t>株</t>
  </si>
  <si>
    <t>灌木种植</t>
  </si>
  <si>
    <t>花卉及地被种植</t>
  </si>
  <si>
    <t>草皮种植</t>
  </si>
  <si>
    <t>绿地整理</t>
  </si>
  <si>
    <t>元/10000m²</t>
  </si>
  <si>
    <t>附注：</t>
  </si>
  <si>
    <t>1、乔木配置情况如下：</t>
  </si>
  <si>
    <t>胸径5-10cm</t>
  </si>
  <si>
    <t>250棵</t>
  </si>
  <si>
    <t>胸径11-15cm</t>
  </si>
  <si>
    <t>185棵</t>
  </si>
  <si>
    <t>胸径25-30cm</t>
  </si>
  <si>
    <t>6棵</t>
  </si>
  <si>
    <t>胸径31-40cm</t>
  </si>
  <si>
    <t>4棵</t>
  </si>
  <si>
    <t>胸径40cm以上</t>
  </si>
  <si>
    <t>5棵</t>
  </si>
  <si>
    <t>2、灌木配置情况如下：</t>
  </si>
  <si>
    <t>苗高×冠幅 100~120cm×100~120cm</t>
  </si>
  <si>
    <t>307棵</t>
  </si>
  <si>
    <t>苗高×冠幅 100~120cm×160~180cm</t>
  </si>
  <si>
    <t>50棵</t>
  </si>
  <si>
    <t>苗高×冠幅 140~160cm×140~160cm</t>
  </si>
  <si>
    <t>131棵</t>
  </si>
  <si>
    <t>苗高×冠幅 180~200cm×200~240cm</t>
  </si>
  <si>
    <t>26棵</t>
  </si>
  <si>
    <t>苗高×冠幅 100~120cm×130~150cm</t>
  </si>
  <si>
    <t>103棵</t>
  </si>
  <si>
    <t>苗高×冠幅 100~120cm×200~220cm</t>
  </si>
  <si>
    <t>25棵</t>
  </si>
  <si>
    <t>苗高×冠幅 160~180cm×180~200cm</t>
  </si>
  <si>
    <t>48棵</t>
  </si>
  <si>
    <t>3、花卉及地被种植密度按25~36袋/m2考虑；</t>
  </si>
  <si>
    <t>4、绿化保养期按12个月考虑；</t>
  </si>
  <si>
    <t>5、绿化给排水已综合考虑。绿化给水按人工取水浇灌考虑。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</si>
</sst>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1"/>
      <name val="新宋体"/>
      <family val="3"/>
    </font>
    <font>
      <b/>
      <sz val="20"/>
      <name val="宋体"/>
      <family val="0"/>
    </font>
    <font>
      <b/>
      <sz val="10"/>
      <name val="新宋体"/>
      <family val="3"/>
    </font>
    <font>
      <b/>
      <sz val="10"/>
      <name val="宋体"/>
      <family val="0"/>
    </font>
    <font>
      <sz val="10"/>
      <name val="新宋体"/>
      <family val="3"/>
    </font>
    <font>
      <b/>
      <sz val="20"/>
      <name val="新宋体"/>
      <family val="3"/>
    </font>
    <font>
      <sz val="10"/>
      <color indexed="8"/>
      <name val="宋体"/>
      <family val="0"/>
    </font>
    <font>
      <sz val="16"/>
      <name val="新宋体"/>
      <family val="3"/>
    </font>
    <font>
      <sz val="12"/>
      <name val="新宋体"/>
      <family val="3"/>
    </font>
    <font>
      <sz val="10.5"/>
      <name val="新宋体"/>
      <family val="3"/>
    </font>
    <font>
      <sz val="16"/>
      <name val="仿宋_GB2312"/>
      <family val="3"/>
    </font>
    <font>
      <sz val="16"/>
      <color indexed="63"/>
      <name val="宋体"/>
      <family val="0"/>
    </font>
    <font>
      <sz val="11"/>
      <color indexed="63"/>
      <name val="宋体"/>
      <family val="0"/>
    </font>
    <font>
      <b/>
      <sz val="20"/>
      <color indexed="63"/>
      <name val="宋体"/>
      <family val="0"/>
    </font>
    <font>
      <b/>
      <sz val="11"/>
      <name val="宋体"/>
      <family val="0"/>
    </font>
    <font>
      <sz val="10"/>
      <color indexed="63"/>
      <name val="宋体"/>
      <family val="0"/>
    </font>
    <font>
      <sz val="10"/>
      <color indexed="10"/>
      <name val="宋体"/>
      <family val="0"/>
    </font>
    <font>
      <sz val="10"/>
      <name val="仿宋_GB2312"/>
      <family val="3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3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  <font>
      <sz val="10"/>
      <color rgb="FFFF0000"/>
      <name val="宋体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/>
      <top/>
      <bottom>
        <color indexed="63"/>
      </bottom>
    </border>
    <border>
      <left style="medium"/>
      <right/>
      <top/>
      <bottom style="medium"/>
    </border>
    <border>
      <left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/>
      <right style="thin"/>
      <top style="thin"/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 style="thin"/>
      <top/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/>
      <right style="thin"/>
      <top/>
      <bottom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 style="thin"/>
      <top>
        <color indexed="63"/>
      </top>
      <bottom/>
    </border>
    <border>
      <left/>
      <right/>
      <top/>
      <bottom style="thin"/>
    </border>
    <border>
      <left/>
      <right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1" fillId="6" borderId="2" applyNumberFormat="0" applyFont="0" applyAlignment="0" applyProtection="0"/>
    <xf numFmtId="0" fontId="25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2" fillId="0" borderId="3" applyNumberFormat="0" applyFill="0" applyAlignment="0" applyProtection="0"/>
    <xf numFmtId="0" fontId="25" fillId="7" borderId="0" applyNumberFormat="0" applyBorder="0" applyAlignment="0" applyProtection="0"/>
    <xf numFmtId="0" fontId="22" fillId="0" borderId="4" applyNumberFormat="0" applyFill="0" applyAlignment="0" applyProtection="0"/>
    <xf numFmtId="0" fontId="25" fillId="3" borderId="0" applyNumberFormat="0" applyBorder="0" applyAlignment="0" applyProtection="0"/>
    <xf numFmtId="0" fontId="28" fillId="2" borderId="5" applyNumberFormat="0" applyAlignment="0" applyProtection="0"/>
    <xf numFmtId="0" fontId="36" fillId="2" borderId="1" applyNumberFormat="0" applyAlignment="0" applyProtection="0"/>
    <xf numFmtId="0" fontId="30" fillId="8" borderId="6" applyNumberFormat="0" applyAlignment="0" applyProtection="0"/>
    <xf numFmtId="0" fontId="21" fillId="9" borderId="0" applyNumberFormat="0" applyBorder="0" applyAlignment="0" applyProtection="0"/>
    <xf numFmtId="0" fontId="25" fillId="10" borderId="0" applyNumberFormat="0" applyBorder="0" applyAlignment="0" applyProtection="0"/>
    <xf numFmtId="0" fontId="37" fillId="0" borderId="7" applyNumberFormat="0" applyFill="0" applyAlignment="0" applyProtection="0"/>
    <xf numFmtId="0" fontId="35" fillId="0" borderId="8" applyNumberFormat="0" applyFill="0" applyAlignment="0" applyProtection="0"/>
    <xf numFmtId="0" fontId="39" fillId="9" borderId="0" applyNumberFormat="0" applyBorder="0" applyAlignment="0" applyProtection="0"/>
    <xf numFmtId="0" fontId="38" fillId="11" borderId="0" applyNumberFormat="0" applyBorder="0" applyAlignment="0" applyProtection="0"/>
    <xf numFmtId="0" fontId="21" fillId="12" borderId="0" applyNumberFormat="0" applyBorder="0" applyAlignment="0" applyProtection="0"/>
    <xf numFmtId="0" fontId="25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2" borderId="0" applyNumberFormat="0" applyBorder="0" applyAlignment="0" applyProtection="0"/>
    <xf numFmtId="0" fontId="21" fillId="6" borderId="0" applyNumberFormat="0" applyBorder="0" applyAlignment="0" applyProtection="0"/>
    <xf numFmtId="0" fontId="21" fillId="3" borderId="0" applyNumberFormat="0" applyBorder="0" applyAlignment="0" applyProtection="0"/>
    <xf numFmtId="0" fontId="25" fillId="8" borderId="0" applyNumberFormat="0" applyBorder="0" applyAlignment="0" applyProtection="0"/>
    <xf numFmtId="0" fontId="25" fillId="15" borderId="0" applyNumberFormat="0" applyBorder="0" applyAlignment="0" applyProtection="0"/>
    <xf numFmtId="0" fontId="21" fillId="6" borderId="0" applyNumberFormat="0" applyBorder="0" applyAlignment="0" applyProtection="0"/>
    <xf numFmtId="0" fontId="21" fillId="11" borderId="0" applyNumberFormat="0" applyBorder="0" applyAlignment="0" applyProtection="0"/>
    <xf numFmtId="0" fontId="25" fillId="16" borderId="0" applyNumberFormat="0" applyBorder="0" applyAlignment="0" applyProtection="0"/>
    <xf numFmtId="0" fontId="21" fillId="12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1" fillId="4" borderId="0" applyNumberFormat="0" applyBorder="0" applyAlignment="0" applyProtection="0"/>
    <xf numFmtId="0" fontId="25" fillId="4" borderId="0" applyNumberFormat="0" applyBorder="0" applyAlignment="0" applyProtection="0"/>
  </cellStyleXfs>
  <cellXfs count="173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6" fontId="2" fillId="0" borderId="13" xfId="0" applyNumberFormat="1" applyFont="1" applyFill="1" applyBorder="1" applyAlignment="1">
      <alignment horizontal="center" vertical="center"/>
    </xf>
    <xf numFmtId="176" fontId="2" fillId="0" borderId="14" xfId="0" applyNumberFormat="1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177" fontId="2" fillId="0" borderId="13" xfId="0" applyNumberFormat="1" applyFont="1" applyFill="1" applyBorder="1" applyAlignment="1">
      <alignment horizontal="center" vertical="center"/>
    </xf>
    <xf numFmtId="0" fontId="2" fillId="0" borderId="15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1" fillId="0" borderId="16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1" fillId="0" borderId="17" xfId="0" applyFont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0" fillId="0" borderId="18" xfId="0" applyBorder="1" applyAlignment="1">
      <alignment vertical="center"/>
    </xf>
    <xf numFmtId="0" fontId="0" fillId="0" borderId="0" xfId="0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6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7" fillId="0" borderId="27" xfId="0" applyNumberFormat="1" applyFont="1" applyBorder="1" applyAlignment="1">
      <alignment horizontal="center" vertical="center" wrapText="1"/>
    </xf>
    <xf numFmtId="0" fontId="7" fillId="0" borderId="28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/>
    </xf>
    <xf numFmtId="176" fontId="40" fillId="0" borderId="13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right" vertical="center"/>
    </xf>
    <xf numFmtId="0" fontId="2" fillId="0" borderId="29" xfId="0" applyFont="1" applyBorder="1" applyAlignment="1">
      <alignment horizontal="center" wrapText="1"/>
    </xf>
    <xf numFmtId="0" fontId="7" fillId="0" borderId="30" xfId="0" applyNumberFormat="1" applyFont="1" applyBorder="1" applyAlignment="1">
      <alignment horizontal="center" vertical="center" wrapText="1"/>
    </xf>
    <xf numFmtId="0" fontId="7" fillId="0" borderId="31" xfId="0" applyNumberFormat="1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wrapText="1"/>
    </xf>
    <xf numFmtId="0" fontId="2" fillId="0" borderId="28" xfId="0" applyFont="1" applyBorder="1" applyAlignment="1">
      <alignment horizontal="left" vertical="center" wrapText="1"/>
    </xf>
    <xf numFmtId="0" fontId="2" fillId="0" borderId="31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/>
    </xf>
    <xf numFmtId="0" fontId="2" fillId="0" borderId="33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7" fillId="0" borderId="13" xfId="0" applyNumberFormat="1" applyFont="1" applyBorder="1" applyAlignment="1">
      <alignment horizontal="left" vertical="center" wrapText="1"/>
    </xf>
    <xf numFmtId="0" fontId="2" fillId="0" borderId="32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35" xfId="0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>
      <alignment horizontal="center" vertical="center"/>
    </xf>
    <xf numFmtId="177" fontId="2" fillId="0" borderId="13" xfId="0" applyNumberFormat="1" applyFont="1" applyBorder="1" applyAlignment="1">
      <alignment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center" vertical="center"/>
    </xf>
    <xf numFmtId="177" fontId="13" fillId="0" borderId="0" xfId="0" applyNumberFormat="1" applyFont="1" applyAlignment="1">
      <alignment vertical="center"/>
    </xf>
    <xf numFmtId="0" fontId="14" fillId="0" borderId="0" xfId="0" applyFont="1" applyFill="1" applyAlignment="1">
      <alignment horizontal="center" vertical="center"/>
    </xf>
    <xf numFmtId="0" fontId="15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177" fontId="10" fillId="0" borderId="0" xfId="0" applyNumberFormat="1" applyFont="1" applyAlignment="1">
      <alignment vertical="center"/>
    </xf>
    <xf numFmtId="0" fontId="17" fillId="0" borderId="13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7" fillId="0" borderId="36" xfId="0" applyFont="1" applyFill="1" applyBorder="1" applyAlignment="1">
      <alignment horizontal="center" vertical="center" wrapText="1"/>
    </xf>
    <xf numFmtId="177" fontId="11" fillId="0" borderId="0" xfId="0" applyNumberFormat="1" applyFont="1" applyAlignment="1">
      <alignment vertical="center"/>
    </xf>
    <xf numFmtId="0" fontId="17" fillId="0" borderId="37" xfId="0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textRotation="255" wrapText="1"/>
    </xf>
    <xf numFmtId="0" fontId="18" fillId="0" borderId="13" xfId="0" applyFont="1" applyFill="1" applyBorder="1" applyAlignment="1">
      <alignment horizontal="center" vertical="center" wrapText="1"/>
    </xf>
    <xf numFmtId="177" fontId="18" fillId="0" borderId="13" xfId="0" applyNumberFormat="1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left" vertical="center" wrapText="1"/>
    </xf>
    <xf numFmtId="177" fontId="12" fillId="0" borderId="0" xfId="0" applyNumberFormat="1" applyFont="1" applyAlignment="1">
      <alignment vertical="center"/>
    </xf>
    <xf numFmtId="177" fontId="40" fillId="0" borderId="13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40" fillId="0" borderId="13" xfId="0" applyFont="1" applyFill="1" applyBorder="1" applyAlignment="1">
      <alignment horizontal="left" vertical="center" wrapText="1"/>
    </xf>
    <xf numFmtId="0" fontId="18" fillId="0" borderId="13" xfId="0" applyNumberFormat="1" applyFont="1" applyFill="1" applyBorder="1" applyAlignment="1">
      <alignment horizontal="center" vertical="center" textRotation="255" wrapText="1"/>
    </xf>
    <xf numFmtId="0" fontId="18" fillId="0" borderId="13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vertical="center" wrapText="1"/>
    </xf>
    <xf numFmtId="0" fontId="2" fillId="0" borderId="31" xfId="0" applyFont="1" applyFill="1" applyBorder="1" applyAlignment="1">
      <alignment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vertical="center" wrapText="1"/>
    </xf>
    <xf numFmtId="0" fontId="41" fillId="0" borderId="40" xfId="0" applyFont="1" applyFill="1" applyBorder="1" applyAlignment="1">
      <alignment horizontal="left" vertical="center" wrapText="1"/>
    </xf>
    <xf numFmtId="0" fontId="18" fillId="0" borderId="37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 vertical="center" wrapText="1"/>
    </xf>
    <xf numFmtId="177" fontId="2" fillId="19" borderId="13" xfId="0" applyNumberFormat="1" applyFont="1" applyFill="1" applyBorder="1" applyAlignment="1">
      <alignment horizontal="center" vertical="center" wrapText="1"/>
    </xf>
    <xf numFmtId="0" fontId="40" fillId="0" borderId="41" xfId="0" applyFont="1" applyFill="1" applyBorder="1" applyAlignment="1">
      <alignment vertical="center" wrapText="1"/>
    </xf>
    <xf numFmtId="0" fontId="18" fillId="0" borderId="40" xfId="0" applyFont="1" applyFill="1" applyBorder="1" applyAlignment="1">
      <alignment horizontal="left" vertical="center" wrapText="1"/>
    </xf>
    <xf numFmtId="0" fontId="18" fillId="0" borderId="42" xfId="0" applyFont="1" applyFill="1" applyBorder="1" applyAlignment="1">
      <alignment horizontal="left" vertical="center" wrapText="1"/>
    </xf>
    <xf numFmtId="0" fontId="2" fillId="0" borderId="26" xfId="0" applyNumberFormat="1" applyFont="1" applyFill="1" applyBorder="1" applyAlignment="1">
      <alignment horizontal="center" vertical="center" textRotation="255" wrapText="1"/>
    </xf>
    <xf numFmtId="0" fontId="9" fillId="0" borderId="13" xfId="0" applyFont="1" applyFill="1" applyBorder="1" applyAlignment="1">
      <alignment horizontal="center" vertical="center" wrapText="1"/>
    </xf>
    <xf numFmtId="0" fontId="18" fillId="0" borderId="43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vertical="center" wrapText="1"/>
    </xf>
    <xf numFmtId="177" fontId="18" fillId="0" borderId="13" xfId="0" applyNumberFormat="1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8" fillId="0" borderId="13" xfId="0" applyNumberFormat="1" applyFont="1" applyFill="1" applyBorder="1" applyAlignment="1">
      <alignment horizontal="center" vertical="center" textRotation="255" wrapText="1"/>
    </xf>
    <xf numFmtId="0" fontId="40" fillId="0" borderId="41" xfId="0" applyFont="1" applyFill="1" applyBorder="1" applyAlignment="1">
      <alignment horizontal="left" vertical="center" wrapText="1"/>
    </xf>
    <xf numFmtId="0" fontId="41" fillId="0" borderId="41" xfId="0" applyFont="1" applyFill="1" applyBorder="1" applyAlignment="1">
      <alignment horizontal="left" vertical="center" wrapText="1"/>
    </xf>
    <xf numFmtId="0" fontId="17" fillId="0" borderId="41" xfId="0" applyFont="1" applyFill="1" applyBorder="1" applyAlignment="1">
      <alignment horizontal="center" vertical="center" wrapText="1"/>
    </xf>
    <xf numFmtId="0" fontId="17" fillId="0" borderId="45" xfId="0" applyFont="1" applyFill="1" applyBorder="1" applyAlignment="1">
      <alignment horizontal="center" vertical="center" wrapText="1"/>
    </xf>
    <xf numFmtId="0" fontId="17" fillId="0" borderId="29" xfId="0" applyFont="1" applyFill="1" applyBorder="1" applyAlignment="1">
      <alignment horizontal="center" vertical="center" wrapText="1"/>
    </xf>
    <xf numFmtId="0" fontId="2" fillId="0" borderId="46" xfId="0" applyNumberFormat="1" applyFont="1" applyFill="1" applyBorder="1" applyAlignment="1">
      <alignment horizontal="center" vertical="center" textRotation="255" wrapText="1"/>
    </xf>
    <xf numFmtId="0" fontId="2" fillId="0" borderId="41" xfId="0" applyNumberFormat="1" applyFont="1" applyFill="1" applyBorder="1" applyAlignment="1">
      <alignment horizontal="center" vertical="center" textRotation="255" wrapText="1"/>
    </xf>
    <xf numFmtId="0" fontId="18" fillId="0" borderId="34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8" fillId="0" borderId="41" xfId="0" applyNumberFormat="1" applyFont="1" applyFill="1" applyBorder="1" applyAlignment="1">
      <alignment horizontal="center" vertical="center" textRotation="255" wrapText="1"/>
    </xf>
    <xf numFmtId="177" fontId="42" fillId="0" borderId="13" xfId="0" applyNumberFormat="1" applyFont="1" applyFill="1" applyBorder="1" applyAlignment="1">
      <alignment horizontal="center"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40" fillId="0" borderId="24" xfId="0" applyFont="1" applyFill="1" applyBorder="1" applyAlignment="1">
      <alignment horizontal="center" vertical="center" wrapText="1"/>
    </xf>
    <xf numFmtId="0" fontId="40" fillId="0" borderId="25" xfId="0" applyFont="1" applyFill="1" applyBorder="1" applyAlignment="1">
      <alignment horizontal="center" vertical="center" wrapText="1"/>
    </xf>
    <xf numFmtId="0" fontId="18" fillId="0" borderId="28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2" fillId="0" borderId="45" xfId="0" applyNumberFormat="1" applyFont="1" applyFill="1" applyBorder="1" applyAlignment="1">
      <alignment horizontal="center" vertical="center" textRotation="255" wrapText="1"/>
    </xf>
    <xf numFmtId="0" fontId="18" fillId="0" borderId="47" xfId="0" applyFont="1" applyFill="1" applyBorder="1" applyAlignment="1">
      <alignment horizontal="center" vertical="center" wrapText="1"/>
    </xf>
    <xf numFmtId="0" fontId="2" fillId="0" borderId="48" xfId="0" applyNumberFormat="1" applyFont="1" applyFill="1" applyBorder="1" applyAlignment="1">
      <alignment horizontal="center" vertical="center" textRotation="255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49" xfId="0" applyNumberFormat="1" applyFont="1" applyFill="1" applyBorder="1" applyAlignment="1">
      <alignment horizontal="center" vertical="center" textRotation="255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18" fillId="0" borderId="46" xfId="0" applyNumberFormat="1" applyFont="1" applyFill="1" applyBorder="1" applyAlignment="1">
      <alignment horizontal="center" vertical="center" textRotation="255" wrapText="1"/>
    </xf>
    <xf numFmtId="0" fontId="41" fillId="0" borderId="13" xfId="0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0" fontId="41" fillId="0" borderId="38" xfId="0" applyFont="1" applyFill="1" applyBorder="1" applyAlignment="1">
      <alignment horizontal="left" vertical="center" wrapText="1"/>
    </xf>
    <xf numFmtId="0" fontId="18" fillId="0" borderId="39" xfId="0" applyFont="1" applyFill="1" applyBorder="1" applyAlignment="1">
      <alignment horizontal="left" vertical="center" wrapText="1"/>
    </xf>
    <xf numFmtId="0" fontId="40" fillId="0" borderId="38" xfId="0" applyFont="1" applyFill="1" applyBorder="1" applyAlignment="1">
      <alignment horizontal="left" vertical="center" wrapText="1"/>
    </xf>
    <xf numFmtId="0" fontId="40" fillId="0" borderId="39" xfId="0" applyFont="1" applyFill="1" applyBorder="1" applyAlignment="1">
      <alignment horizontal="left" vertical="center" wrapText="1"/>
    </xf>
    <xf numFmtId="0" fontId="18" fillId="0" borderId="38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41" fillId="0" borderId="36" xfId="0" applyFont="1" applyFill="1" applyBorder="1" applyAlignment="1">
      <alignment horizontal="left" vertical="center" wrapText="1"/>
    </xf>
    <xf numFmtId="177" fontId="40" fillId="0" borderId="26" xfId="0" applyNumberFormat="1" applyFont="1" applyFill="1" applyBorder="1" applyAlignment="1">
      <alignment horizontal="center" vertical="center" wrapText="1"/>
    </xf>
    <xf numFmtId="0" fontId="40" fillId="0" borderId="13" xfId="0" applyFont="1" applyFill="1" applyBorder="1" applyAlignment="1">
      <alignment vertical="center" wrapText="1"/>
    </xf>
    <xf numFmtId="177" fontId="2" fillId="0" borderId="13" xfId="0" applyNumberFormat="1" applyFont="1" applyFill="1" applyBorder="1" applyAlignment="1">
      <alignment horizontal="center" vertical="center" wrapText="1"/>
    </xf>
    <xf numFmtId="0" fontId="9" fillId="0" borderId="41" xfId="0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41"/>
  <sheetViews>
    <sheetView zoomScaleSheetLayoutView="100" workbookViewId="0" topLeftCell="A1">
      <selection activeCell="K4" sqref="K4"/>
    </sheetView>
  </sheetViews>
  <sheetFormatPr defaultColWidth="9.00390625" defaultRowHeight="14.25"/>
  <cols>
    <col min="1" max="1" width="4.125" style="90" customWidth="1"/>
    <col min="2" max="2" width="5.75390625" style="91" customWidth="1"/>
    <col min="3" max="3" width="9.75390625" style="91" customWidth="1"/>
    <col min="4" max="4" width="18.75390625" style="91" customWidth="1"/>
    <col min="5" max="12" width="8.50390625" style="90" customWidth="1"/>
    <col min="13" max="13" width="86.625" style="90" customWidth="1"/>
    <col min="14" max="236" width="9.00390625" style="87" customWidth="1"/>
  </cols>
  <sheetData>
    <row r="1" spans="1:13" ht="34.5" customHeight="1">
      <c r="A1" s="94" t="s">
        <v>0</v>
      </c>
      <c r="B1" s="94"/>
      <c r="C1" s="95" t="s">
        <v>1</v>
      </c>
      <c r="D1" s="95"/>
      <c r="E1" s="95"/>
      <c r="F1" s="95"/>
      <c r="G1" s="95"/>
      <c r="H1" s="95"/>
      <c r="I1" s="95"/>
      <c r="J1" s="95"/>
      <c r="K1" s="95"/>
      <c r="L1" s="95"/>
      <c r="M1" s="95"/>
    </row>
    <row r="2" spans="1:13" s="88" customFormat="1" ht="18" customHeight="1">
      <c r="A2" s="97" t="s">
        <v>2</v>
      </c>
      <c r="B2" s="135" t="s">
        <v>3</v>
      </c>
      <c r="C2" s="97"/>
      <c r="D2" s="97"/>
      <c r="E2" s="136" t="s">
        <v>4</v>
      </c>
      <c r="F2" s="137"/>
      <c r="G2" s="137"/>
      <c r="H2" s="137"/>
      <c r="I2" s="137"/>
      <c r="J2" s="137"/>
      <c r="K2" s="137"/>
      <c r="L2" s="137"/>
      <c r="M2" s="99" t="s">
        <v>5</v>
      </c>
    </row>
    <row r="3" spans="1:13" s="88" customFormat="1" ht="21" customHeight="1">
      <c r="A3" s="97"/>
      <c r="B3" s="135"/>
      <c r="C3" s="137"/>
      <c r="D3" s="137"/>
      <c r="E3" s="136">
        <v>2008</v>
      </c>
      <c r="F3" s="137">
        <v>2009</v>
      </c>
      <c r="G3" s="137">
        <v>2010</v>
      </c>
      <c r="H3" s="137">
        <v>2011</v>
      </c>
      <c r="I3" s="137">
        <v>2012</v>
      </c>
      <c r="J3" s="137">
        <v>2013</v>
      </c>
      <c r="K3" s="137">
        <v>2014</v>
      </c>
      <c r="L3" s="137">
        <v>2015</v>
      </c>
      <c r="M3" s="101"/>
    </row>
    <row r="4" spans="1:13" s="89" customFormat="1" ht="18" customHeight="1">
      <c r="A4" s="102" t="s">
        <v>6</v>
      </c>
      <c r="B4" s="138" t="s">
        <v>7</v>
      </c>
      <c r="C4" s="103" t="s">
        <v>8</v>
      </c>
      <c r="D4" s="103"/>
      <c r="E4" s="104" t="e">
        <f aca="true" t="shared" si="0" ref="E4:E19">K4*0.888</f>
        <v>#REF!</v>
      </c>
      <c r="F4" s="104" t="e">
        <f aca="true" t="shared" si="1" ref="F4:F19">K4*0.895</f>
        <v>#REF!</v>
      </c>
      <c r="G4" s="104" t="e">
        <f aca="true" t="shared" si="2" ref="G4:G19">K4*0.942</f>
        <v>#REF!</v>
      </c>
      <c r="H4" s="104" t="e">
        <f aca="true" t="shared" si="3" ref="H4:H19">K4*0.977</f>
        <v>#REF!</v>
      </c>
      <c r="I4" s="104" t="e">
        <f aca="true" t="shared" si="4" ref="I4:I19">K4*0.96</f>
        <v>#REF!</v>
      </c>
      <c r="J4" s="104" t="e">
        <f>K4*0.993</f>
        <v>#REF!</v>
      </c>
      <c r="K4" s="104" t="e">
        <f>揭阳市2019年土地增值税扣除项目金额标准!#REF!*0.95</f>
        <v>#REF!</v>
      </c>
      <c r="L4" s="104" t="e">
        <f aca="true" t="shared" si="5" ref="L4:L19">K4*0.981</f>
        <v>#REF!</v>
      </c>
      <c r="M4" s="161" t="s">
        <v>9</v>
      </c>
    </row>
    <row r="5" spans="1:13" s="89" customFormat="1" ht="18" customHeight="1">
      <c r="A5" s="102"/>
      <c r="B5" s="138"/>
      <c r="C5" s="103" t="s">
        <v>10</v>
      </c>
      <c r="D5" s="103" t="s">
        <v>11</v>
      </c>
      <c r="E5" s="104" t="e">
        <f t="shared" si="0"/>
        <v>#REF!</v>
      </c>
      <c r="F5" s="104" t="e">
        <f t="shared" si="1"/>
        <v>#REF!</v>
      </c>
      <c r="G5" s="104" t="e">
        <f t="shared" si="2"/>
        <v>#REF!</v>
      </c>
      <c r="H5" s="104" t="e">
        <f t="shared" si="3"/>
        <v>#REF!</v>
      </c>
      <c r="I5" s="104" t="e">
        <f t="shared" si="4"/>
        <v>#REF!</v>
      </c>
      <c r="J5" s="104" t="e">
        <f aca="true" t="shared" si="6" ref="J5:J21">K5*0.993</f>
        <v>#REF!</v>
      </c>
      <c r="K5" s="104" t="e">
        <f>揭阳市2019年土地增值税扣除项目金额标准!#REF!*0.95</f>
        <v>#REF!</v>
      </c>
      <c r="L5" s="104" t="e">
        <f t="shared" si="5"/>
        <v>#REF!</v>
      </c>
      <c r="M5" s="162"/>
    </row>
    <row r="6" spans="1:13" s="89" customFormat="1" ht="18" customHeight="1">
      <c r="A6" s="102"/>
      <c r="B6" s="138"/>
      <c r="C6" s="103"/>
      <c r="D6" s="103" t="s">
        <v>12</v>
      </c>
      <c r="E6" s="104" t="e">
        <f t="shared" si="0"/>
        <v>#REF!</v>
      </c>
      <c r="F6" s="104" t="e">
        <f t="shared" si="1"/>
        <v>#REF!</v>
      </c>
      <c r="G6" s="104" t="e">
        <f t="shared" si="2"/>
        <v>#REF!</v>
      </c>
      <c r="H6" s="104" t="e">
        <f t="shared" si="3"/>
        <v>#REF!</v>
      </c>
      <c r="I6" s="104" t="e">
        <f t="shared" si="4"/>
        <v>#REF!</v>
      </c>
      <c r="J6" s="104" t="e">
        <f t="shared" si="6"/>
        <v>#REF!</v>
      </c>
      <c r="K6" s="104" t="e">
        <f>揭阳市2019年土地增值税扣除项目金额标准!#REF!*0.95</f>
        <v>#REF!</v>
      </c>
      <c r="L6" s="104" t="e">
        <f t="shared" si="5"/>
        <v>#REF!</v>
      </c>
      <c r="M6" s="162"/>
    </row>
    <row r="7" spans="1:13" s="89" customFormat="1" ht="18" customHeight="1">
      <c r="A7" s="102"/>
      <c r="B7" s="138"/>
      <c r="C7" s="103"/>
      <c r="D7" s="103" t="s">
        <v>13</v>
      </c>
      <c r="E7" s="104" t="e">
        <f t="shared" si="0"/>
        <v>#REF!</v>
      </c>
      <c r="F7" s="104" t="e">
        <f t="shared" si="1"/>
        <v>#REF!</v>
      </c>
      <c r="G7" s="104" t="e">
        <f t="shared" si="2"/>
        <v>#REF!</v>
      </c>
      <c r="H7" s="104" t="e">
        <f t="shared" si="3"/>
        <v>#REF!</v>
      </c>
      <c r="I7" s="104" t="e">
        <f t="shared" si="4"/>
        <v>#REF!</v>
      </c>
      <c r="J7" s="104" t="e">
        <f t="shared" si="6"/>
        <v>#REF!</v>
      </c>
      <c r="K7" s="104" t="e">
        <f>揭阳市2019年土地增值税扣除项目金额标准!#REF!*0.95</f>
        <v>#REF!</v>
      </c>
      <c r="L7" s="104" t="e">
        <f t="shared" si="5"/>
        <v>#REF!</v>
      </c>
      <c r="M7" s="162"/>
    </row>
    <row r="8" spans="1:13" s="89" customFormat="1" ht="18" customHeight="1">
      <c r="A8" s="102"/>
      <c r="B8" s="139" t="s">
        <v>14</v>
      </c>
      <c r="C8" s="140" t="s">
        <v>15</v>
      </c>
      <c r="D8" s="140"/>
      <c r="E8" s="104" t="e">
        <f t="shared" si="0"/>
        <v>#REF!</v>
      </c>
      <c r="F8" s="104" t="e">
        <f t="shared" si="1"/>
        <v>#REF!</v>
      </c>
      <c r="G8" s="104" t="e">
        <f t="shared" si="2"/>
        <v>#REF!</v>
      </c>
      <c r="H8" s="104" t="e">
        <f t="shared" si="3"/>
        <v>#REF!</v>
      </c>
      <c r="I8" s="104" t="e">
        <f t="shared" si="4"/>
        <v>#REF!</v>
      </c>
      <c r="J8" s="104" t="e">
        <f t="shared" si="6"/>
        <v>#REF!</v>
      </c>
      <c r="K8" s="104" t="e">
        <f>揭阳市2019年土地增值税扣除项目金额标准!#REF!*0.95</f>
        <v>#REF!</v>
      </c>
      <c r="L8" s="104" t="e">
        <f t="shared" si="5"/>
        <v>#REF!</v>
      </c>
      <c r="M8" s="163" t="s">
        <v>16</v>
      </c>
    </row>
    <row r="9" spans="1:13" s="89" customFormat="1" ht="18" customHeight="1">
      <c r="A9" s="102"/>
      <c r="B9" s="139"/>
      <c r="C9" s="103" t="s">
        <v>17</v>
      </c>
      <c r="D9" s="103"/>
      <c r="E9" s="104" t="e">
        <f t="shared" si="0"/>
        <v>#REF!</v>
      </c>
      <c r="F9" s="104" t="e">
        <f t="shared" si="1"/>
        <v>#REF!</v>
      </c>
      <c r="G9" s="104" t="e">
        <f t="shared" si="2"/>
        <v>#REF!</v>
      </c>
      <c r="H9" s="104" t="e">
        <f t="shared" si="3"/>
        <v>#REF!</v>
      </c>
      <c r="I9" s="104" t="e">
        <f t="shared" si="4"/>
        <v>#REF!</v>
      </c>
      <c r="J9" s="104" t="e">
        <f t="shared" si="6"/>
        <v>#REF!</v>
      </c>
      <c r="K9" s="104" t="e">
        <f>揭阳市2019年土地增值税扣除项目金额标准!#REF!*0.95</f>
        <v>#REF!</v>
      </c>
      <c r="L9" s="104" t="e">
        <f t="shared" si="5"/>
        <v>#REF!</v>
      </c>
      <c r="M9" s="164"/>
    </row>
    <row r="10" spans="1:13" s="89" customFormat="1" ht="18" customHeight="1">
      <c r="A10" s="102"/>
      <c r="B10" s="139"/>
      <c r="C10" s="141" t="s">
        <v>18</v>
      </c>
      <c r="D10" s="141"/>
      <c r="E10" s="104" t="e">
        <f t="shared" si="0"/>
        <v>#REF!</v>
      </c>
      <c r="F10" s="104" t="e">
        <f t="shared" si="1"/>
        <v>#REF!</v>
      </c>
      <c r="G10" s="104" t="e">
        <f t="shared" si="2"/>
        <v>#REF!</v>
      </c>
      <c r="H10" s="104" t="e">
        <f t="shared" si="3"/>
        <v>#REF!</v>
      </c>
      <c r="I10" s="104" t="e">
        <f t="shared" si="4"/>
        <v>#REF!</v>
      </c>
      <c r="J10" s="104" t="e">
        <f t="shared" si="6"/>
        <v>#REF!</v>
      </c>
      <c r="K10" s="104" t="e">
        <f>揭阳市2019年土地增值税扣除项目金额标准!#REF!*0.95</f>
        <v>#REF!</v>
      </c>
      <c r="L10" s="104" t="e">
        <f t="shared" si="5"/>
        <v>#REF!</v>
      </c>
      <c r="M10" s="164"/>
    </row>
    <row r="11" spans="1:13" s="89" customFormat="1" ht="18" customHeight="1">
      <c r="A11" s="102"/>
      <c r="B11" s="138"/>
      <c r="C11" s="103" t="s">
        <v>19</v>
      </c>
      <c r="D11" s="103"/>
      <c r="E11" s="104" t="e">
        <f t="shared" si="0"/>
        <v>#REF!</v>
      </c>
      <c r="F11" s="104" t="e">
        <f t="shared" si="1"/>
        <v>#REF!</v>
      </c>
      <c r="G11" s="104" t="e">
        <f t="shared" si="2"/>
        <v>#REF!</v>
      </c>
      <c r="H11" s="104" t="e">
        <f t="shared" si="3"/>
        <v>#REF!</v>
      </c>
      <c r="I11" s="104" t="e">
        <f t="shared" si="4"/>
        <v>#REF!</v>
      </c>
      <c r="J11" s="104" t="e">
        <f t="shared" si="6"/>
        <v>#REF!</v>
      </c>
      <c r="K11" s="104" t="e">
        <f>揭阳市2019年土地增值税扣除项目金额标准!#REF!*0.95</f>
        <v>#REF!</v>
      </c>
      <c r="L11" s="104" t="e">
        <f t="shared" si="5"/>
        <v>#REF!</v>
      </c>
      <c r="M11" s="165" t="s">
        <v>20</v>
      </c>
    </row>
    <row r="12" spans="1:13" s="89" customFormat="1" ht="18" customHeight="1">
      <c r="A12" s="102"/>
      <c r="B12" s="142" t="s">
        <v>21</v>
      </c>
      <c r="C12" s="140" t="s">
        <v>22</v>
      </c>
      <c r="D12" s="140" t="s">
        <v>23</v>
      </c>
      <c r="E12" s="104" t="e">
        <f t="shared" si="0"/>
        <v>#REF!</v>
      </c>
      <c r="F12" s="104" t="e">
        <f t="shared" si="1"/>
        <v>#REF!</v>
      </c>
      <c r="G12" s="104" t="e">
        <f t="shared" si="2"/>
        <v>#REF!</v>
      </c>
      <c r="H12" s="104" t="e">
        <f t="shared" si="3"/>
        <v>#REF!</v>
      </c>
      <c r="I12" s="104" t="e">
        <f t="shared" si="4"/>
        <v>#REF!</v>
      </c>
      <c r="J12" s="104" t="e">
        <f t="shared" si="6"/>
        <v>#REF!</v>
      </c>
      <c r="K12" s="104" t="e">
        <f>揭阳市2019年土地增值税扣除项目金额标准!#REF!*0.95</f>
        <v>#REF!</v>
      </c>
      <c r="L12" s="104" t="e">
        <f t="shared" si="5"/>
        <v>#REF!</v>
      </c>
      <c r="M12" s="166" t="s">
        <v>24</v>
      </c>
    </row>
    <row r="13" spans="1:13" s="89" customFormat="1" ht="18" customHeight="1">
      <c r="A13" s="102"/>
      <c r="B13" s="142"/>
      <c r="C13" s="103"/>
      <c r="D13" s="103" t="s">
        <v>25</v>
      </c>
      <c r="E13" s="104" t="e">
        <f t="shared" si="0"/>
        <v>#REF!</v>
      </c>
      <c r="F13" s="104" t="e">
        <f t="shared" si="1"/>
        <v>#REF!</v>
      </c>
      <c r="G13" s="104" t="e">
        <f t="shared" si="2"/>
        <v>#REF!</v>
      </c>
      <c r="H13" s="104" t="e">
        <f t="shared" si="3"/>
        <v>#REF!</v>
      </c>
      <c r="I13" s="104" t="e">
        <f t="shared" si="4"/>
        <v>#REF!</v>
      </c>
      <c r="J13" s="104" t="e">
        <f t="shared" si="6"/>
        <v>#REF!</v>
      </c>
      <c r="K13" s="104" t="e">
        <f>揭阳市2019年土地增值税扣除项目金额标准!#REF!*0.95</f>
        <v>#REF!</v>
      </c>
      <c r="L13" s="104" t="e">
        <f t="shared" si="5"/>
        <v>#REF!</v>
      </c>
      <c r="M13" s="167"/>
    </row>
    <row r="14" spans="1:13" s="89" customFormat="1" ht="18" customHeight="1">
      <c r="A14" s="102"/>
      <c r="B14" s="142"/>
      <c r="C14" s="103" t="s">
        <v>26</v>
      </c>
      <c r="D14" s="103"/>
      <c r="E14" s="104" t="e">
        <f t="shared" si="0"/>
        <v>#REF!</v>
      </c>
      <c r="F14" s="104" t="e">
        <f t="shared" si="1"/>
        <v>#REF!</v>
      </c>
      <c r="G14" s="104" t="e">
        <f t="shared" si="2"/>
        <v>#REF!</v>
      </c>
      <c r="H14" s="104" t="e">
        <f t="shared" si="3"/>
        <v>#REF!</v>
      </c>
      <c r="I14" s="104" t="e">
        <f t="shared" si="4"/>
        <v>#REF!</v>
      </c>
      <c r="J14" s="104" t="e">
        <f t="shared" si="6"/>
        <v>#REF!</v>
      </c>
      <c r="K14" s="104" t="e">
        <f>揭阳市2019年土地增值税扣除项目金额标准!#REF!*0.95</f>
        <v>#REF!</v>
      </c>
      <c r="L14" s="104" t="e">
        <f t="shared" si="5"/>
        <v>#REF!</v>
      </c>
      <c r="M14" s="167"/>
    </row>
    <row r="15" spans="1:13" s="89" customFormat="1" ht="18" customHeight="1">
      <c r="A15" s="102"/>
      <c r="B15" s="142"/>
      <c r="C15" s="103" t="s">
        <v>27</v>
      </c>
      <c r="D15" s="103"/>
      <c r="E15" s="104" t="e">
        <f t="shared" si="0"/>
        <v>#REF!</v>
      </c>
      <c r="F15" s="104" t="e">
        <f t="shared" si="1"/>
        <v>#REF!</v>
      </c>
      <c r="G15" s="104" t="e">
        <f t="shared" si="2"/>
        <v>#REF!</v>
      </c>
      <c r="H15" s="104" t="e">
        <f t="shared" si="3"/>
        <v>#REF!</v>
      </c>
      <c r="I15" s="104" t="e">
        <f t="shared" si="4"/>
        <v>#REF!</v>
      </c>
      <c r="J15" s="104" t="e">
        <f t="shared" si="6"/>
        <v>#REF!</v>
      </c>
      <c r="K15" s="104" t="e">
        <f>揭阳市2019年土地增值税扣除项目金额标准!#REF!*0.95</f>
        <v>#REF!</v>
      </c>
      <c r="L15" s="104" t="e">
        <f t="shared" si="5"/>
        <v>#REF!</v>
      </c>
      <c r="M15" s="167"/>
    </row>
    <row r="16" spans="1:13" s="89" customFormat="1" ht="18" customHeight="1">
      <c r="A16" s="102"/>
      <c r="B16" s="142"/>
      <c r="C16" s="103" t="s">
        <v>28</v>
      </c>
      <c r="D16" s="103" t="s">
        <v>29</v>
      </c>
      <c r="E16" s="104" t="e">
        <f t="shared" si="0"/>
        <v>#REF!</v>
      </c>
      <c r="F16" s="104" t="e">
        <f t="shared" si="1"/>
        <v>#REF!</v>
      </c>
      <c r="G16" s="104" t="e">
        <f t="shared" si="2"/>
        <v>#REF!</v>
      </c>
      <c r="H16" s="104" t="e">
        <f t="shared" si="3"/>
        <v>#REF!</v>
      </c>
      <c r="I16" s="104" t="e">
        <f t="shared" si="4"/>
        <v>#REF!</v>
      </c>
      <c r="J16" s="104" t="e">
        <f t="shared" si="6"/>
        <v>#REF!</v>
      </c>
      <c r="K16" s="104" t="e">
        <f>揭阳市2019年土地增值税扣除项目金额标准!#REF!*0.95</f>
        <v>#REF!</v>
      </c>
      <c r="L16" s="104" t="e">
        <f t="shared" si="5"/>
        <v>#REF!</v>
      </c>
      <c r="M16" s="167"/>
    </row>
    <row r="17" spans="1:13" s="89" customFormat="1" ht="18" customHeight="1">
      <c r="A17" s="102"/>
      <c r="B17" s="142"/>
      <c r="C17" s="103"/>
      <c r="D17" s="103" t="s">
        <v>30</v>
      </c>
      <c r="E17" s="143" t="e">
        <f t="shared" si="0"/>
        <v>#REF!</v>
      </c>
      <c r="F17" s="143" t="e">
        <f t="shared" si="1"/>
        <v>#REF!</v>
      </c>
      <c r="G17" s="143" t="e">
        <f t="shared" si="2"/>
        <v>#REF!</v>
      </c>
      <c r="H17" s="143" t="e">
        <f t="shared" si="3"/>
        <v>#REF!</v>
      </c>
      <c r="I17" s="143" t="e">
        <f t="shared" si="4"/>
        <v>#REF!</v>
      </c>
      <c r="J17" s="143" t="e">
        <f t="shared" si="6"/>
        <v>#REF!</v>
      </c>
      <c r="K17" s="143" t="e">
        <f>揭阳市2019年土地增值税扣除项目金额标准!#REF!*0.95</f>
        <v>#REF!</v>
      </c>
      <c r="L17" s="143" t="e">
        <f t="shared" si="5"/>
        <v>#REF!</v>
      </c>
      <c r="M17" s="167"/>
    </row>
    <row r="18" spans="1:13" s="89" customFormat="1" ht="18" customHeight="1">
      <c r="A18" s="102"/>
      <c r="B18" s="142"/>
      <c r="C18" s="103"/>
      <c r="D18" s="103" t="s">
        <v>31</v>
      </c>
      <c r="E18" s="143" t="e">
        <f t="shared" si="0"/>
        <v>#REF!</v>
      </c>
      <c r="F18" s="143" t="e">
        <f t="shared" si="1"/>
        <v>#REF!</v>
      </c>
      <c r="G18" s="143" t="e">
        <f t="shared" si="2"/>
        <v>#REF!</v>
      </c>
      <c r="H18" s="143" t="e">
        <f t="shared" si="3"/>
        <v>#REF!</v>
      </c>
      <c r="I18" s="143" t="e">
        <f t="shared" si="4"/>
        <v>#REF!</v>
      </c>
      <c r="J18" s="143" t="e">
        <f t="shared" si="6"/>
        <v>#REF!</v>
      </c>
      <c r="K18" s="143" t="e">
        <f>揭阳市2019年土地增值税扣除项目金额标准!#REF!*0.95</f>
        <v>#REF!</v>
      </c>
      <c r="L18" s="143" t="e">
        <f t="shared" si="5"/>
        <v>#REF!</v>
      </c>
      <c r="M18" s="167"/>
    </row>
    <row r="19" spans="1:13" s="89" customFormat="1" ht="18" customHeight="1">
      <c r="A19" s="102"/>
      <c r="B19" s="142"/>
      <c r="C19" s="103"/>
      <c r="D19" s="103" t="s">
        <v>32</v>
      </c>
      <c r="E19" s="144" t="e">
        <f t="shared" si="0"/>
        <v>#REF!</v>
      </c>
      <c r="F19" s="144" t="e">
        <f t="shared" si="1"/>
        <v>#REF!</v>
      </c>
      <c r="G19" s="144" t="e">
        <f t="shared" si="2"/>
        <v>#REF!</v>
      </c>
      <c r="H19" s="144" t="e">
        <f t="shared" si="3"/>
        <v>#REF!</v>
      </c>
      <c r="I19" s="144" t="e">
        <f t="shared" si="4"/>
        <v>#REF!</v>
      </c>
      <c r="J19" s="144" t="e">
        <f t="shared" si="6"/>
        <v>#REF!</v>
      </c>
      <c r="K19" s="144" t="e">
        <f>揭阳市2019年土地增值税扣除项目金额标准!#REF!*0.95</f>
        <v>#REF!</v>
      </c>
      <c r="L19" s="144" t="e">
        <f t="shared" si="5"/>
        <v>#REF!</v>
      </c>
      <c r="M19" s="167"/>
    </row>
    <row r="20" spans="1:13" s="89" customFormat="1" ht="18" customHeight="1">
      <c r="A20" s="102"/>
      <c r="B20" s="142"/>
      <c r="C20" s="103"/>
      <c r="D20" s="114" t="s">
        <v>33</v>
      </c>
      <c r="E20" s="143" t="e">
        <f aca="true" t="shared" si="7" ref="E19:E38">K20*0.888</f>
        <v>#REF!</v>
      </c>
      <c r="F20" s="143" t="e">
        <f aca="true" t="shared" si="8" ref="F19:F38">K20*0.895</f>
        <v>#REF!</v>
      </c>
      <c r="G20" s="143" t="e">
        <f aca="true" t="shared" si="9" ref="G19:G38">K20*0.942</f>
        <v>#REF!</v>
      </c>
      <c r="H20" s="143" t="e">
        <f aca="true" t="shared" si="10" ref="H19:H38">K20*0.977</f>
        <v>#REF!</v>
      </c>
      <c r="I20" s="143" t="e">
        <f aca="true" t="shared" si="11" ref="I19:I38">K20*0.96</f>
        <v>#REF!</v>
      </c>
      <c r="J20" s="143" t="e">
        <f aca="true" t="shared" si="12" ref="J19:J22">K20*0.993</f>
        <v>#REF!</v>
      </c>
      <c r="K20" s="143" t="e">
        <f>揭阳市2019年土地增值税扣除项目金额标准!#REF!*0.95</f>
        <v>#REF!</v>
      </c>
      <c r="L20" s="143" t="e">
        <f aca="true" t="shared" si="13" ref="L19:L38">K20*0.981</f>
        <v>#REF!</v>
      </c>
      <c r="M20" s="167"/>
    </row>
    <row r="21" spans="1:13" s="89" customFormat="1" ht="18" customHeight="1">
      <c r="A21" s="102"/>
      <c r="B21" s="142"/>
      <c r="C21" s="103"/>
      <c r="D21" s="114" t="s">
        <v>34</v>
      </c>
      <c r="E21" s="104" t="e">
        <f t="shared" si="7"/>
        <v>#REF!</v>
      </c>
      <c r="F21" s="104" t="e">
        <f t="shared" si="8"/>
        <v>#REF!</v>
      </c>
      <c r="G21" s="104" t="e">
        <f t="shared" si="9"/>
        <v>#REF!</v>
      </c>
      <c r="H21" s="104" t="e">
        <f t="shared" si="10"/>
        <v>#REF!</v>
      </c>
      <c r="I21" s="104" t="e">
        <f t="shared" si="11"/>
        <v>#REF!</v>
      </c>
      <c r="J21" s="104" t="e">
        <f t="shared" si="12"/>
        <v>#REF!</v>
      </c>
      <c r="K21" s="104" t="e">
        <f>揭阳市2019年土地增值税扣除项目金额标准!#REF!*0.95</f>
        <v>#REF!</v>
      </c>
      <c r="L21" s="104" t="e">
        <f t="shared" si="13"/>
        <v>#REF!</v>
      </c>
      <c r="M21" s="167"/>
    </row>
    <row r="22" spans="1:13" s="89" customFormat="1" ht="18" customHeight="1">
      <c r="A22" s="102"/>
      <c r="B22" s="142"/>
      <c r="C22" s="103" t="s">
        <v>35</v>
      </c>
      <c r="D22" s="103" t="s">
        <v>29</v>
      </c>
      <c r="E22" s="104" t="e">
        <f t="shared" si="7"/>
        <v>#REF!</v>
      </c>
      <c r="F22" s="104" t="e">
        <f t="shared" si="8"/>
        <v>#REF!</v>
      </c>
      <c r="G22" s="104" t="e">
        <f t="shared" si="9"/>
        <v>#REF!</v>
      </c>
      <c r="H22" s="104" t="e">
        <f t="shared" si="10"/>
        <v>#REF!</v>
      </c>
      <c r="I22" s="104" t="e">
        <f t="shared" si="11"/>
        <v>#REF!</v>
      </c>
      <c r="J22" s="104" t="e">
        <f t="shared" si="12"/>
        <v>#REF!</v>
      </c>
      <c r="K22" s="104" t="e">
        <f>揭阳市2019年土地增值税扣除项目金额标准!#REF!*0.95</f>
        <v>#REF!</v>
      </c>
      <c r="L22" s="104" t="e">
        <f t="shared" si="13"/>
        <v>#REF!</v>
      </c>
      <c r="M22" s="168" t="s">
        <v>36</v>
      </c>
    </row>
    <row r="23" spans="1:13" s="89" customFormat="1" ht="18" customHeight="1">
      <c r="A23" s="102"/>
      <c r="B23" s="142"/>
      <c r="C23" s="103"/>
      <c r="D23" s="103" t="s">
        <v>37</v>
      </c>
      <c r="E23" s="143" t="e">
        <f t="shared" si="7"/>
        <v>#REF!</v>
      </c>
      <c r="F23" s="143" t="e">
        <f t="shared" si="8"/>
        <v>#REF!</v>
      </c>
      <c r="G23" s="143" t="e">
        <f t="shared" si="9"/>
        <v>#REF!</v>
      </c>
      <c r="H23" s="143" t="e">
        <f t="shared" si="10"/>
        <v>#REF!</v>
      </c>
      <c r="I23" s="143" t="e">
        <f t="shared" si="11"/>
        <v>#REF!</v>
      </c>
      <c r="J23" s="143" t="e">
        <f aca="true" t="shared" si="14" ref="J23:J27">K23*0.993</f>
        <v>#REF!</v>
      </c>
      <c r="K23" s="143" t="e">
        <f>揭阳市2019年土地增值税扣除项目金额标准!#REF!*0.95</f>
        <v>#REF!</v>
      </c>
      <c r="L23" s="143" t="e">
        <f t="shared" si="13"/>
        <v>#REF!</v>
      </c>
      <c r="M23" s="117"/>
    </row>
    <row r="24" spans="1:13" s="89" customFormat="1" ht="18" customHeight="1">
      <c r="A24" s="102"/>
      <c r="B24" s="142"/>
      <c r="C24" s="103"/>
      <c r="D24" s="103" t="s">
        <v>38</v>
      </c>
      <c r="E24" s="143" t="e">
        <f t="shared" si="7"/>
        <v>#REF!</v>
      </c>
      <c r="F24" s="143" t="e">
        <f t="shared" si="8"/>
        <v>#REF!</v>
      </c>
      <c r="G24" s="143" t="e">
        <f t="shared" si="9"/>
        <v>#REF!</v>
      </c>
      <c r="H24" s="143" t="e">
        <f t="shared" si="10"/>
        <v>#REF!</v>
      </c>
      <c r="I24" s="143" t="e">
        <f t="shared" si="11"/>
        <v>#REF!</v>
      </c>
      <c r="J24" s="143" t="e">
        <f t="shared" si="14"/>
        <v>#REF!</v>
      </c>
      <c r="K24" s="143" t="e">
        <f>揭阳市2019年土地增值税扣除项目金额标准!#REF!*0.95</f>
        <v>#REF!</v>
      </c>
      <c r="L24" s="143" t="e">
        <f t="shared" si="13"/>
        <v>#REF!</v>
      </c>
      <c r="M24" s="117"/>
    </row>
    <row r="25" spans="1:13" s="89" customFormat="1" ht="18" customHeight="1">
      <c r="A25" s="102"/>
      <c r="B25" s="142"/>
      <c r="C25" s="103"/>
      <c r="D25" s="145" t="s">
        <v>39</v>
      </c>
      <c r="E25" s="143" t="e">
        <f t="shared" si="7"/>
        <v>#REF!</v>
      </c>
      <c r="F25" s="143" t="e">
        <f t="shared" si="8"/>
        <v>#REF!</v>
      </c>
      <c r="G25" s="143" t="e">
        <f t="shared" si="9"/>
        <v>#REF!</v>
      </c>
      <c r="H25" s="143" t="e">
        <f t="shared" si="10"/>
        <v>#REF!</v>
      </c>
      <c r="I25" s="143" t="e">
        <f t="shared" si="11"/>
        <v>#REF!</v>
      </c>
      <c r="J25" s="143" t="e">
        <f t="shared" si="14"/>
        <v>#REF!</v>
      </c>
      <c r="K25" s="143" t="e">
        <f>揭阳市2019年土地增值税扣除项目金额标准!#REF!*0.95</f>
        <v>#REF!</v>
      </c>
      <c r="L25" s="143" t="e">
        <f t="shared" si="13"/>
        <v>#REF!</v>
      </c>
      <c r="M25" s="117"/>
    </row>
    <row r="26" spans="1:13" s="89" customFormat="1" ht="18" customHeight="1">
      <c r="A26" s="102"/>
      <c r="B26" s="142"/>
      <c r="C26" s="103"/>
      <c r="D26" s="114" t="s">
        <v>34</v>
      </c>
      <c r="E26" s="104" t="e">
        <f t="shared" si="7"/>
        <v>#REF!</v>
      </c>
      <c r="F26" s="104" t="e">
        <f t="shared" si="8"/>
        <v>#REF!</v>
      </c>
      <c r="G26" s="104" t="e">
        <f t="shared" si="9"/>
        <v>#REF!</v>
      </c>
      <c r="H26" s="104" t="e">
        <f t="shared" si="10"/>
        <v>#REF!</v>
      </c>
      <c r="I26" s="104" t="e">
        <f t="shared" si="11"/>
        <v>#REF!</v>
      </c>
      <c r="J26" s="104" t="e">
        <f t="shared" si="14"/>
        <v>#REF!</v>
      </c>
      <c r="K26" s="104" t="e">
        <f>揭阳市2019年土地增值税扣除项目金额标准!#REF!*0.95</f>
        <v>#REF!</v>
      </c>
      <c r="L26" s="104" t="e">
        <f t="shared" si="13"/>
        <v>#REF!</v>
      </c>
      <c r="M26" s="117"/>
    </row>
    <row r="27" spans="1:13" s="89" customFormat="1" ht="63.75" customHeight="1">
      <c r="A27" s="102"/>
      <c r="B27" s="139" t="s">
        <v>40</v>
      </c>
      <c r="C27" s="146" t="s">
        <v>41</v>
      </c>
      <c r="D27" s="147"/>
      <c r="E27" s="104">
        <f t="shared" si="7"/>
        <v>710.4</v>
      </c>
      <c r="F27" s="104">
        <f t="shared" si="8"/>
        <v>716</v>
      </c>
      <c r="G27" s="104">
        <f t="shared" si="9"/>
        <v>753.5999999999999</v>
      </c>
      <c r="H27" s="104">
        <f t="shared" si="10"/>
        <v>781.6</v>
      </c>
      <c r="I27" s="104">
        <f t="shared" si="11"/>
        <v>768</v>
      </c>
      <c r="J27" s="104">
        <f t="shared" si="14"/>
        <v>794.4</v>
      </c>
      <c r="K27" s="169">
        <v>800</v>
      </c>
      <c r="L27" s="104">
        <f t="shared" si="13"/>
        <v>784.8</v>
      </c>
      <c r="M27" s="170" t="s">
        <v>42</v>
      </c>
    </row>
    <row r="28" spans="1:13" s="89" customFormat="1" ht="18" customHeight="1">
      <c r="A28" s="102"/>
      <c r="B28" s="139"/>
      <c r="C28" s="148" t="s">
        <v>43</v>
      </c>
      <c r="D28" s="149" t="s">
        <v>44</v>
      </c>
      <c r="E28" s="104" t="e">
        <f t="shared" si="7"/>
        <v>#REF!</v>
      </c>
      <c r="F28" s="104" t="e">
        <f t="shared" si="8"/>
        <v>#REF!</v>
      </c>
      <c r="G28" s="104" t="e">
        <f t="shared" si="9"/>
        <v>#REF!</v>
      </c>
      <c r="H28" s="104" t="e">
        <f t="shared" si="10"/>
        <v>#REF!</v>
      </c>
      <c r="I28" s="104" t="e">
        <f t="shared" si="11"/>
        <v>#REF!</v>
      </c>
      <c r="J28" s="104" t="e">
        <f aca="true" t="shared" si="15" ref="J28:J38">K28*0.993</f>
        <v>#REF!</v>
      </c>
      <c r="K28" s="104" t="e">
        <f>揭阳市2019年土地增值税扣除项目金额标准!#REF!*0.95</f>
        <v>#REF!</v>
      </c>
      <c r="L28" s="104" t="e">
        <f t="shared" si="13"/>
        <v>#REF!</v>
      </c>
      <c r="M28" s="121" t="s">
        <v>45</v>
      </c>
    </row>
    <row r="29" spans="1:13" s="89" customFormat="1" ht="18" customHeight="1">
      <c r="A29" s="102"/>
      <c r="B29" s="150"/>
      <c r="C29" s="151"/>
      <c r="D29" s="141" t="s">
        <v>46</v>
      </c>
      <c r="E29" s="104" t="e">
        <f t="shared" si="7"/>
        <v>#REF!</v>
      </c>
      <c r="F29" s="104" t="e">
        <f t="shared" si="8"/>
        <v>#REF!</v>
      </c>
      <c r="G29" s="104" t="e">
        <f t="shared" si="9"/>
        <v>#REF!</v>
      </c>
      <c r="H29" s="104" t="e">
        <f t="shared" si="10"/>
        <v>#REF!</v>
      </c>
      <c r="I29" s="104" t="e">
        <f t="shared" si="11"/>
        <v>#REF!</v>
      </c>
      <c r="J29" s="104" t="e">
        <f t="shared" si="15"/>
        <v>#REF!</v>
      </c>
      <c r="K29" s="104" t="e">
        <f>揭阳市2019年土地增值税扣除项目金额标准!#REF!*0.95</f>
        <v>#REF!</v>
      </c>
      <c r="L29" s="104" t="e">
        <f t="shared" si="13"/>
        <v>#REF!</v>
      </c>
      <c r="M29" s="122"/>
    </row>
    <row r="30" spans="1:13" s="89" customFormat="1" ht="21.75" customHeight="1">
      <c r="A30" s="123"/>
      <c r="B30" s="124" t="s">
        <v>47</v>
      </c>
      <c r="C30" s="124"/>
      <c r="D30" s="124"/>
      <c r="E30" s="104" t="e">
        <f t="shared" si="7"/>
        <v>#REF!</v>
      </c>
      <c r="F30" s="104" t="e">
        <f t="shared" si="8"/>
        <v>#REF!</v>
      </c>
      <c r="G30" s="104" t="e">
        <f t="shared" si="9"/>
        <v>#REF!</v>
      </c>
      <c r="H30" s="104" t="e">
        <f t="shared" si="10"/>
        <v>#REF!</v>
      </c>
      <c r="I30" s="104" t="e">
        <f t="shared" si="11"/>
        <v>#REF!</v>
      </c>
      <c r="J30" s="104" t="e">
        <f t="shared" si="15"/>
        <v>#REF!</v>
      </c>
      <c r="K30" s="104" t="e">
        <f>揭阳市2019年土地增值税扣除项目金额标准!#REF!*0.95</f>
        <v>#REF!</v>
      </c>
      <c r="L30" s="104" t="e">
        <f t="shared" si="13"/>
        <v>#REF!</v>
      </c>
      <c r="M30" s="125" t="s">
        <v>48</v>
      </c>
    </row>
    <row r="31" spans="1:13" s="89" customFormat="1" ht="18.75" customHeight="1">
      <c r="A31" s="102" t="s">
        <v>49</v>
      </c>
      <c r="B31" s="152" t="s">
        <v>50</v>
      </c>
      <c r="C31" s="153" t="s">
        <v>51</v>
      </c>
      <c r="D31" s="154" t="s">
        <v>52</v>
      </c>
      <c r="E31" s="104" t="e">
        <f t="shared" si="7"/>
        <v>#REF!</v>
      </c>
      <c r="F31" s="104" t="e">
        <f t="shared" si="8"/>
        <v>#REF!</v>
      </c>
      <c r="G31" s="104" t="e">
        <f t="shared" si="9"/>
        <v>#REF!</v>
      </c>
      <c r="H31" s="104" t="e">
        <f t="shared" si="10"/>
        <v>#REF!</v>
      </c>
      <c r="I31" s="104" t="e">
        <f t="shared" si="11"/>
        <v>#REF!</v>
      </c>
      <c r="J31" s="104" t="e">
        <f t="shared" si="15"/>
        <v>#REF!</v>
      </c>
      <c r="K31" s="104" t="e">
        <f>揭阳市2019年土地增值税扣除项目金额标准!#REF!*0.95</f>
        <v>#REF!</v>
      </c>
      <c r="L31" s="104" t="e">
        <f t="shared" si="13"/>
        <v>#REF!</v>
      </c>
      <c r="M31" s="126" t="s">
        <v>53</v>
      </c>
    </row>
    <row r="32" spans="1:13" s="89" customFormat="1" ht="18.75" customHeight="1">
      <c r="A32" s="102"/>
      <c r="B32" s="155"/>
      <c r="C32" s="154"/>
      <c r="D32" s="154" t="s">
        <v>54</v>
      </c>
      <c r="E32" s="104" t="e">
        <f t="shared" si="7"/>
        <v>#REF!</v>
      </c>
      <c r="F32" s="104" t="e">
        <f t="shared" si="8"/>
        <v>#REF!</v>
      </c>
      <c r="G32" s="104" t="e">
        <f t="shared" si="9"/>
        <v>#REF!</v>
      </c>
      <c r="H32" s="104" t="e">
        <f t="shared" si="10"/>
        <v>#REF!</v>
      </c>
      <c r="I32" s="104" t="e">
        <f t="shared" si="11"/>
        <v>#REF!</v>
      </c>
      <c r="J32" s="104" t="e">
        <f t="shared" si="15"/>
        <v>#REF!</v>
      </c>
      <c r="K32" s="104" t="e">
        <f>揭阳市2019年土地增值税扣除项目金额标准!#REF!*0.95</f>
        <v>#REF!</v>
      </c>
      <c r="L32" s="104" t="e">
        <f t="shared" si="13"/>
        <v>#REF!</v>
      </c>
      <c r="M32" s="128"/>
    </row>
    <row r="33" spans="1:13" s="89" customFormat="1" ht="18.75" customHeight="1">
      <c r="A33" s="102"/>
      <c r="B33" s="138"/>
      <c r="C33" s="129" t="s">
        <v>55</v>
      </c>
      <c r="D33" s="129"/>
      <c r="E33" s="104" t="e">
        <f t="shared" si="7"/>
        <v>#REF!</v>
      </c>
      <c r="F33" s="104" t="e">
        <f t="shared" si="8"/>
        <v>#REF!</v>
      </c>
      <c r="G33" s="104" t="e">
        <f t="shared" si="9"/>
        <v>#REF!</v>
      </c>
      <c r="H33" s="104" t="e">
        <f t="shared" si="10"/>
        <v>#REF!</v>
      </c>
      <c r="I33" s="104" t="e">
        <f t="shared" si="11"/>
        <v>#REF!</v>
      </c>
      <c r="J33" s="104" t="e">
        <f t="shared" si="15"/>
        <v>#REF!</v>
      </c>
      <c r="K33" s="104" t="e">
        <f>揭阳市2019年土地增值税扣除项目金额标准!#REF!*0.95</f>
        <v>#REF!</v>
      </c>
      <c r="L33" s="104" t="e">
        <f t="shared" si="13"/>
        <v>#REF!</v>
      </c>
      <c r="M33" s="128"/>
    </row>
    <row r="34" spans="1:13" s="89" customFormat="1" ht="18.75" customHeight="1">
      <c r="A34" s="102"/>
      <c r="B34" s="138"/>
      <c r="C34" s="114" t="s">
        <v>56</v>
      </c>
      <c r="D34" s="114"/>
      <c r="E34" s="104" t="e">
        <f t="shared" si="7"/>
        <v>#REF!</v>
      </c>
      <c r="F34" s="104" t="e">
        <f t="shared" si="8"/>
        <v>#REF!</v>
      </c>
      <c r="G34" s="104" t="e">
        <f t="shared" si="9"/>
        <v>#REF!</v>
      </c>
      <c r="H34" s="104" t="e">
        <f t="shared" si="10"/>
        <v>#REF!</v>
      </c>
      <c r="I34" s="104" t="e">
        <f t="shared" si="11"/>
        <v>#REF!</v>
      </c>
      <c r="J34" s="104" t="e">
        <f t="shared" si="15"/>
        <v>#REF!</v>
      </c>
      <c r="K34" s="104" t="e">
        <f>揭阳市2019年土地增值税扣除项目金额标准!#REF!*0.95</f>
        <v>#REF!</v>
      </c>
      <c r="L34" s="104" t="e">
        <f t="shared" si="13"/>
        <v>#REF!</v>
      </c>
      <c r="M34" s="130"/>
    </row>
    <row r="35" spans="1:13" s="89" customFormat="1" ht="27" customHeight="1">
      <c r="A35" s="102"/>
      <c r="B35" s="138"/>
      <c r="C35" s="156" t="s">
        <v>57</v>
      </c>
      <c r="D35" s="157"/>
      <c r="E35" s="104">
        <f t="shared" si="7"/>
        <v>79.92</v>
      </c>
      <c r="F35" s="104">
        <f t="shared" si="8"/>
        <v>80.55</v>
      </c>
      <c r="G35" s="104">
        <f t="shared" si="9"/>
        <v>84.78</v>
      </c>
      <c r="H35" s="104">
        <f t="shared" si="10"/>
        <v>87.92999999999999</v>
      </c>
      <c r="I35" s="104">
        <f t="shared" si="11"/>
        <v>86.39999999999999</v>
      </c>
      <c r="J35" s="104">
        <f t="shared" si="15"/>
        <v>89.37</v>
      </c>
      <c r="K35" s="171">
        <v>90</v>
      </c>
      <c r="L35" s="104">
        <f t="shared" si="13"/>
        <v>88.28999999999999</v>
      </c>
      <c r="M35" s="131" t="s">
        <v>58</v>
      </c>
    </row>
    <row r="36" spans="1:13" s="89" customFormat="1" ht="19.5" customHeight="1">
      <c r="A36" s="102"/>
      <c r="B36" s="158" t="s">
        <v>59</v>
      </c>
      <c r="C36" s="159" t="s">
        <v>60</v>
      </c>
      <c r="D36" s="103" t="s">
        <v>61</v>
      </c>
      <c r="E36" s="104" t="e">
        <f t="shared" si="7"/>
        <v>#REF!</v>
      </c>
      <c r="F36" s="104" t="e">
        <f t="shared" si="8"/>
        <v>#REF!</v>
      </c>
      <c r="G36" s="104" t="e">
        <f t="shared" si="9"/>
        <v>#REF!</v>
      </c>
      <c r="H36" s="104" t="e">
        <f t="shared" si="10"/>
        <v>#REF!</v>
      </c>
      <c r="I36" s="104" t="e">
        <f t="shared" si="11"/>
        <v>#REF!</v>
      </c>
      <c r="J36" s="104" t="e">
        <f t="shared" si="15"/>
        <v>#REF!</v>
      </c>
      <c r="K36" s="104" t="e">
        <f>揭阳市2019年土地增值税扣除项目金额标准!#REF!*0.95</f>
        <v>#REF!</v>
      </c>
      <c r="L36" s="104" t="e">
        <f t="shared" si="13"/>
        <v>#REF!</v>
      </c>
      <c r="M36" s="133" t="s">
        <v>62</v>
      </c>
    </row>
    <row r="37" spans="1:13" s="89" customFormat="1" ht="19.5" customHeight="1">
      <c r="A37" s="102"/>
      <c r="B37" s="158"/>
      <c r="C37" s="103"/>
      <c r="D37" s="103" t="s">
        <v>63</v>
      </c>
      <c r="E37" s="104" t="e">
        <f t="shared" si="7"/>
        <v>#REF!</v>
      </c>
      <c r="F37" s="104" t="e">
        <f t="shared" si="8"/>
        <v>#REF!</v>
      </c>
      <c r="G37" s="104" t="e">
        <f t="shared" si="9"/>
        <v>#REF!</v>
      </c>
      <c r="H37" s="104" t="e">
        <f t="shared" si="10"/>
        <v>#REF!</v>
      </c>
      <c r="I37" s="104" t="e">
        <f t="shared" si="11"/>
        <v>#REF!</v>
      </c>
      <c r="J37" s="104" t="e">
        <f t="shared" si="15"/>
        <v>#REF!</v>
      </c>
      <c r="K37" s="104" t="e">
        <f>揭阳市2019年土地增值税扣除项目金额标准!#REF!*0.95</f>
        <v>#REF!</v>
      </c>
      <c r="L37" s="104" t="e">
        <f t="shared" si="13"/>
        <v>#REF!</v>
      </c>
      <c r="M37" s="133"/>
    </row>
    <row r="38" spans="1:13" s="89" customFormat="1" ht="19.5" customHeight="1">
      <c r="A38" s="102"/>
      <c r="B38" s="158"/>
      <c r="C38" s="124" t="s">
        <v>64</v>
      </c>
      <c r="D38" s="124"/>
      <c r="E38" s="104" t="e">
        <f t="shared" si="7"/>
        <v>#REF!</v>
      </c>
      <c r="F38" s="104" t="e">
        <f t="shared" si="8"/>
        <v>#REF!</v>
      </c>
      <c r="G38" s="104" t="e">
        <f t="shared" si="9"/>
        <v>#REF!</v>
      </c>
      <c r="H38" s="104" t="e">
        <f t="shared" si="10"/>
        <v>#REF!</v>
      </c>
      <c r="I38" s="104" t="e">
        <f t="shared" si="11"/>
        <v>#REF!</v>
      </c>
      <c r="J38" s="104" t="e">
        <f t="shared" si="15"/>
        <v>#REF!</v>
      </c>
      <c r="K38" s="104" t="e">
        <f>揭阳市2019年土地增值税扣除项目金额标准!#REF!*0.95</f>
        <v>#REF!</v>
      </c>
      <c r="L38" s="104" t="e">
        <f t="shared" si="13"/>
        <v>#REF!</v>
      </c>
      <c r="M38" s="172" t="s">
        <v>65</v>
      </c>
    </row>
    <row r="41" spans="5:11" ht="20.25">
      <c r="E41" s="160"/>
      <c r="F41" s="160"/>
      <c r="G41" s="160"/>
      <c r="H41" s="160"/>
      <c r="I41" s="160"/>
      <c r="J41" s="160"/>
      <c r="K41" s="160"/>
    </row>
  </sheetData>
  <sheetProtection/>
  <mergeCells count="41">
    <mergeCell ref="A1:B1"/>
    <mergeCell ref="C1:M1"/>
    <mergeCell ref="E2:L2"/>
    <mergeCell ref="C4:D4"/>
    <mergeCell ref="C8:D8"/>
    <mergeCell ref="C9:D9"/>
    <mergeCell ref="C10:D10"/>
    <mergeCell ref="C11:D11"/>
    <mergeCell ref="C14:D14"/>
    <mergeCell ref="C15:D15"/>
    <mergeCell ref="C27:D27"/>
    <mergeCell ref="B30:D30"/>
    <mergeCell ref="C33:D33"/>
    <mergeCell ref="C34:D34"/>
    <mergeCell ref="C35:D35"/>
    <mergeCell ref="C38:D38"/>
    <mergeCell ref="A2:A3"/>
    <mergeCell ref="A4:A30"/>
    <mergeCell ref="A31:A38"/>
    <mergeCell ref="B4:B7"/>
    <mergeCell ref="B8:B11"/>
    <mergeCell ref="B12:B26"/>
    <mergeCell ref="B27:B29"/>
    <mergeCell ref="B31:B35"/>
    <mergeCell ref="B36:B38"/>
    <mergeCell ref="C5:C7"/>
    <mergeCell ref="C12:C13"/>
    <mergeCell ref="C16:C21"/>
    <mergeCell ref="C22:C26"/>
    <mergeCell ref="C28:C29"/>
    <mergeCell ref="C31:C32"/>
    <mergeCell ref="C36:C37"/>
    <mergeCell ref="M2:M3"/>
    <mergeCell ref="M4:M7"/>
    <mergeCell ref="M8:M10"/>
    <mergeCell ref="M12:M21"/>
    <mergeCell ref="M22:M26"/>
    <mergeCell ref="M28:M29"/>
    <mergeCell ref="M31:M34"/>
    <mergeCell ref="M36:M37"/>
    <mergeCell ref="B2:D3"/>
  </mergeCells>
  <printOptions horizontalCentered="1"/>
  <pageMargins left="0.16" right="0.11999999999999998" top="0.28" bottom="0.2" header="0.08" footer="0.11999999999999998"/>
  <pageSetup horizontalDpi="600" verticalDpi="600" orientation="landscape" paperSize="8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X41"/>
  <sheetViews>
    <sheetView tabSelected="1" zoomScaleSheetLayoutView="100" workbookViewId="0" topLeftCell="A1">
      <pane xSplit="4" ySplit="4" topLeftCell="E11" activePane="bottomRight" state="frozen"/>
      <selection pane="bottomRight" activeCell="M22" sqref="M22"/>
    </sheetView>
  </sheetViews>
  <sheetFormatPr defaultColWidth="9.00390625" defaultRowHeight="14.25"/>
  <cols>
    <col min="1" max="1" width="7.375" style="90" customWidth="1"/>
    <col min="2" max="2" width="7.00390625" style="91" customWidth="1"/>
    <col min="3" max="3" width="6.25390625" style="91" customWidth="1"/>
    <col min="4" max="4" width="27.625" style="91" customWidth="1"/>
    <col min="5" max="5" width="19.50390625" style="90" customWidth="1"/>
    <col min="6" max="6" width="50.625" style="90" customWidth="1"/>
    <col min="7" max="7" width="9.00390625" style="92" customWidth="1"/>
    <col min="8" max="12" width="9.00390625" style="90" customWidth="1"/>
    <col min="13" max="14" width="9.25390625" style="90" bestFit="1" customWidth="1"/>
    <col min="15" max="199" width="9.00390625" style="90" customWidth="1"/>
  </cols>
  <sheetData>
    <row r="1" spans="1:2" ht="30" customHeight="1">
      <c r="A1" s="93" t="s">
        <v>66</v>
      </c>
      <c r="B1" s="93"/>
    </row>
    <row r="2" spans="1:206" s="87" customFormat="1" ht="33" customHeight="1">
      <c r="A2" s="94"/>
      <c r="B2" s="94"/>
      <c r="C2" s="95" t="s">
        <v>67</v>
      </c>
      <c r="D2" s="95"/>
      <c r="E2" s="95"/>
      <c r="F2" s="95"/>
      <c r="G2" s="96"/>
      <c r="GR2"/>
      <c r="GS2"/>
      <c r="GT2"/>
      <c r="GU2"/>
      <c r="GV2"/>
      <c r="GW2"/>
      <c r="GX2"/>
    </row>
    <row r="3" spans="1:7" s="88" customFormat="1" ht="22.5" customHeight="1">
      <c r="A3" s="97" t="s">
        <v>2</v>
      </c>
      <c r="B3" s="97" t="s">
        <v>68</v>
      </c>
      <c r="C3" s="97"/>
      <c r="D3" s="97"/>
      <c r="E3" s="98" t="s">
        <v>4</v>
      </c>
      <c r="F3" s="99" t="s">
        <v>5</v>
      </c>
      <c r="G3" s="100"/>
    </row>
    <row r="4" spans="1:7" s="88" customFormat="1" ht="21.75" customHeight="1">
      <c r="A4" s="97"/>
      <c r="B4" s="97"/>
      <c r="C4" s="97"/>
      <c r="D4" s="97"/>
      <c r="E4" s="98" t="s">
        <v>69</v>
      </c>
      <c r="F4" s="101"/>
      <c r="G4" s="100"/>
    </row>
    <row r="5" spans="1:7" s="89" customFormat="1" ht="22.5" customHeight="1">
      <c r="A5" s="102" t="s">
        <v>6</v>
      </c>
      <c r="B5" s="102" t="s">
        <v>7</v>
      </c>
      <c r="C5" s="103" t="s">
        <v>8</v>
      </c>
      <c r="D5" s="103"/>
      <c r="E5" s="104">
        <v>125.4</v>
      </c>
      <c r="F5" s="105" t="s">
        <v>70</v>
      </c>
      <c r="G5" s="106"/>
    </row>
    <row r="6" spans="1:7" s="89" customFormat="1" ht="22.5" customHeight="1">
      <c r="A6" s="102"/>
      <c r="B6" s="102"/>
      <c r="C6" s="103" t="s">
        <v>10</v>
      </c>
      <c r="D6" s="103" t="s">
        <v>11</v>
      </c>
      <c r="E6" s="107">
        <v>143.64000000000001</v>
      </c>
      <c r="F6" s="108"/>
      <c r="G6" s="106"/>
    </row>
    <row r="7" spans="1:7" s="89" customFormat="1" ht="22.5" customHeight="1">
      <c r="A7" s="102"/>
      <c r="B7" s="102"/>
      <c r="C7" s="103"/>
      <c r="D7" s="103" t="s">
        <v>12</v>
      </c>
      <c r="E7" s="107">
        <v>174.42</v>
      </c>
      <c r="F7" s="108"/>
      <c r="G7" s="106"/>
    </row>
    <row r="8" spans="1:7" s="89" customFormat="1" ht="28.5" customHeight="1">
      <c r="A8" s="102"/>
      <c r="B8" s="102"/>
      <c r="C8" s="103"/>
      <c r="D8" s="103" t="s">
        <v>13</v>
      </c>
      <c r="E8" s="107">
        <v>234.84</v>
      </c>
      <c r="F8" s="108"/>
      <c r="G8" s="106"/>
    </row>
    <row r="9" spans="1:7" s="89" customFormat="1" ht="22.5" customHeight="1">
      <c r="A9" s="102"/>
      <c r="B9" s="102" t="s">
        <v>14</v>
      </c>
      <c r="C9" s="103" t="s">
        <v>15</v>
      </c>
      <c r="D9" s="103"/>
      <c r="E9" s="104">
        <v>3164.6400000000003</v>
      </c>
      <c r="F9" s="105" t="s">
        <v>71</v>
      </c>
      <c r="G9" s="106"/>
    </row>
    <row r="10" spans="1:7" s="89" customFormat="1" ht="22.5" customHeight="1">
      <c r="A10" s="102"/>
      <c r="B10" s="102"/>
      <c r="C10" s="103" t="s">
        <v>17</v>
      </c>
      <c r="D10" s="103"/>
      <c r="E10" s="104">
        <v>3104.22</v>
      </c>
      <c r="F10" s="108"/>
      <c r="G10" s="106"/>
    </row>
    <row r="11" spans="1:7" s="89" customFormat="1" ht="27" customHeight="1">
      <c r="A11" s="102"/>
      <c r="B11" s="102"/>
      <c r="C11" s="103" t="s">
        <v>18</v>
      </c>
      <c r="D11" s="103"/>
      <c r="E11" s="104">
        <v>3358.44</v>
      </c>
      <c r="F11" s="108"/>
      <c r="G11" s="106"/>
    </row>
    <row r="12" spans="1:7" s="89" customFormat="1" ht="49.5" customHeight="1">
      <c r="A12" s="102"/>
      <c r="B12" s="102"/>
      <c r="C12" s="103" t="s">
        <v>19</v>
      </c>
      <c r="D12" s="103"/>
      <c r="E12" s="104">
        <v>1439.8200000000002</v>
      </c>
      <c r="F12" s="109" t="s">
        <v>72</v>
      </c>
      <c r="G12" s="106"/>
    </row>
    <row r="13" spans="1:7" s="89" customFormat="1" ht="33.75" customHeight="1">
      <c r="A13" s="102"/>
      <c r="B13" s="110" t="s">
        <v>21</v>
      </c>
      <c r="C13" s="111" t="s">
        <v>73</v>
      </c>
      <c r="D13" s="111"/>
      <c r="E13" s="104">
        <v>2311.5552</v>
      </c>
      <c r="F13" s="112" t="s">
        <v>74</v>
      </c>
      <c r="G13" s="106"/>
    </row>
    <row r="14" spans="1:7" s="89" customFormat="1" ht="24.75" customHeight="1">
      <c r="A14" s="102"/>
      <c r="B14" s="110"/>
      <c r="C14" s="103" t="s">
        <v>26</v>
      </c>
      <c r="D14" s="103"/>
      <c r="E14" s="104">
        <v>2395.596</v>
      </c>
      <c r="F14" s="113"/>
      <c r="G14" s="106"/>
    </row>
    <row r="15" spans="1:7" s="89" customFormat="1" ht="24.75" customHeight="1">
      <c r="A15" s="102"/>
      <c r="B15" s="110"/>
      <c r="C15" s="103" t="s">
        <v>27</v>
      </c>
      <c r="D15" s="103"/>
      <c r="E15" s="104">
        <v>2140.008</v>
      </c>
      <c r="F15" s="113"/>
      <c r="G15" s="106"/>
    </row>
    <row r="16" spans="1:7" s="89" customFormat="1" ht="24.75" customHeight="1">
      <c r="A16" s="102"/>
      <c r="B16" s="110"/>
      <c r="C16" s="103" t="s">
        <v>75</v>
      </c>
      <c r="D16" s="103" t="s">
        <v>29</v>
      </c>
      <c r="E16" s="104">
        <v>1786.9499999999998</v>
      </c>
      <c r="F16" s="113"/>
      <c r="G16" s="106"/>
    </row>
    <row r="17" spans="1:7" s="89" customFormat="1" ht="24.75" customHeight="1">
      <c r="A17" s="102"/>
      <c r="B17" s="110"/>
      <c r="C17" s="103"/>
      <c r="D17" s="103" t="s">
        <v>30</v>
      </c>
      <c r="E17" s="104">
        <v>1837.1795399999999</v>
      </c>
      <c r="F17" s="113"/>
      <c r="G17" s="106"/>
    </row>
    <row r="18" spans="1:7" s="89" customFormat="1" ht="24.75" customHeight="1">
      <c r="A18" s="102"/>
      <c r="B18" s="110"/>
      <c r="C18" s="103"/>
      <c r="D18" s="103" t="s">
        <v>31</v>
      </c>
      <c r="E18" s="104">
        <v>1893.41973</v>
      </c>
      <c r="F18" s="113"/>
      <c r="G18" s="106"/>
    </row>
    <row r="19" spans="1:7" s="89" customFormat="1" ht="24.75" customHeight="1">
      <c r="A19" s="102"/>
      <c r="B19" s="110"/>
      <c r="C19" s="103"/>
      <c r="D19" s="103" t="s">
        <v>32</v>
      </c>
      <c r="E19" s="104">
        <v>1926.6570000000002</v>
      </c>
      <c r="F19" s="113"/>
      <c r="G19" s="106"/>
    </row>
    <row r="20" spans="1:7" s="89" customFormat="1" ht="28.5" customHeight="1">
      <c r="A20" s="102"/>
      <c r="B20" s="110"/>
      <c r="C20" s="103"/>
      <c r="D20" s="114" t="s">
        <v>33</v>
      </c>
      <c r="E20" s="104">
        <v>2065.36764</v>
      </c>
      <c r="F20" s="113"/>
      <c r="G20" s="106"/>
    </row>
    <row r="21" spans="1:7" s="89" customFormat="1" ht="24.75" customHeight="1">
      <c r="A21" s="102"/>
      <c r="B21" s="110"/>
      <c r="C21" s="103"/>
      <c r="D21" s="114" t="s">
        <v>34</v>
      </c>
      <c r="E21" s="104">
        <v>2258.055</v>
      </c>
      <c r="F21" s="115"/>
      <c r="G21" s="106"/>
    </row>
    <row r="22" spans="1:7" s="89" customFormat="1" ht="24.75" customHeight="1">
      <c r="A22" s="102"/>
      <c r="B22" s="110"/>
      <c r="C22" s="103" t="s">
        <v>35</v>
      </c>
      <c r="D22" s="103" t="s">
        <v>29</v>
      </c>
      <c r="E22" s="104">
        <v>2264.5530000000003</v>
      </c>
      <c r="F22" s="116" t="s">
        <v>76</v>
      </c>
      <c r="G22" s="106"/>
    </row>
    <row r="23" spans="1:7" s="89" customFormat="1" ht="24.75" customHeight="1">
      <c r="A23" s="102"/>
      <c r="B23" s="110"/>
      <c r="C23" s="103"/>
      <c r="D23" s="103" t="s">
        <v>37</v>
      </c>
      <c r="E23" s="104">
        <v>1935.2668500000004</v>
      </c>
      <c r="F23" s="117"/>
      <c r="G23" s="106"/>
    </row>
    <row r="24" spans="1:7" s="89" customFormat="1" ht="24.75" customHeight="1">
      <c r="A24" s="102"/>
      <c r="B24" s="110"/>
      <c r="C24" s="103"/>
      <c r="D24" s="103" t="s">
        <v>38</v>
      </c>
      <c r="E24" s="104">
        <v>2013.4594500000003</v>
      </c>
      <c r="F24" s="117"/>
      <c r="G24" s="106"/>
    </row>
    <row r="25" spans="1:7" s="89" customFormat="1" ht="33" customHeight="1">
      <c r="A25" s="102"/>
      <c r="B25" s="110"/>
      <c r="C25" s="103"/>
      <c r="D25" s="114" t="s">
        <v>39</v>
      </c>
      <c r="E25" s="104">
        <v>2069.613</v>
      </c>
      <c r="F25" s="117"/>
      <c r="G25" s="106"/>
    </row>
    <row r="26" spans="1:7" s="89" customFormat="1" ht="28.5" customHeight="1">
      <c r="A26" s="102"/>
      <c r="B26" s="110"/>
      <c r="C26" s="103"/>
      <c r="D26" s="114" t="s">
        <v>34</v>
      </c>
      <c r="E26" s="104">
        <v>2285.01087</v>
      </c>
      <c r="F26" s="117"/>
      <c r="G26" s="106"/>
    </row>
    <row r="27" spans="1:7" s="89" customFormat="1" ht="121.5" customHeight="1">
      <c r="A27" s="102"/>
      <c r="B27" s="102" t="s">
        <v>40</v>
      </c>
      <c r="C27" s="118" t="s">
        <v>41</v>
      </c>
      <c r="D27" s="118"/>
      <c r="E27" s="119">
        <v>925</v>
      </c>
      <c r="F27" s="120" t="s">
        <v>77</v>
      </c>
      <c r="G27" s="106"/>
    </row>
    <row r="28" spans="1:7" s="89" customFormat="1" ht="24.75" customHeight="1">
      <c r="A28" s="102"/>
      <c r="B28" s="102"/>
      <c r="C28" s="103" t="s">
        <v>43</v>
      </c>
      <c r="D28" s="103" t="s">
        <v>44</v>
      </c>
      <c r="E28" s="104">
        <v>544.749</v>
      </c>
      <c r="F28" s="121" t="s">
        <v>78</v>
      </c>
      <c r="G28" s="106"/>
    </row>
    <row r="29" spans="1:7" s="89" customFormat="1" ht="24.75" customHeight="1">
      <c r="A29" s="102"/>
      <c r="B29" s="102"/>
      <c r="C29" s="103"/>
      <c r="D29" s="103" t="s">
        <v>46</v>
      </c>
      <c r="E29" s="104">
        <v>931.38</v>
      </c>
      <c r="F29" s="122"/>
      <c r="G29" s="106"/>
    </row>
    <row r="30" spans="1:7" s="89" customFormat="1" ht="24.75" customHeight="1">
      <c r="A30" s="123"/>
      <c r="B30" s="124" t="s">
        <v>47</v>
      </c>
      <c r="C30" s="124"/>
      <c r="D30" s="124"/>
      <c r="E30" s="104">
        <v>3500</v>
      </c>
      <c r="F30" s="125" t="s">
        <v>79</v>
      </c>
      <c r="G30" s="106"/>
    </row>
    <row r="31" spans="1:7" s="89" customFormat="1" ht="24.75" customHeight="1">
      <c r="A31" s="102" t="s">
        <v>49</v>
      </c>
      <c r="B31" s="102" t="s">
        <v>50</v>
      </c>
      <c r="C31" s="114" t="s">
        <v>51</v>
      </c>
      <c r="D31" s="114" t="s">
        <v>52</v>
      </c>
      <c r="E31" s="104">
        <v>1862.76</v>
      </c>
      <c r="F31" s="126" t="s">
        <v>80</v>
      </c>
      <c r="G31" s="106"/>
    </row>
    <row r="32" spans="1:7" s="89" customFormat="1" ht="24.75" customHeight="1">
      <c r="A32" s="102"/>
      <c r="B32" s="102"/>
      <c r="C32" s="114"/>
      <c r="D32" s="114" t="s">
        <v>54</v>
      </c>
      <c r="E32" s="127">
        <v>1400.319</v>
      </c>
      <c r="F32" s="128"/>
      <c r="G32" s="106"/>
    </row>
    <row r="33" spans="1:7" s="89" customFormat="1" ht="24.75" customHeight="1">
      <c r="A33" s="102"/>
      <c r="B33" s="102"/>
      <c r="C33" s="129" t="s">
        <v>55</v>
      </c>
      <c r="D33" s="129"/>
      <c r="E33" s="104">
        <v>418.038</v>
      </c>
      <c r="F33" s="128"/>
      <c r="G33" s="106"/>
    </row>
    <row r="34" spans="1:7" s="89" customFormat="1" ht="24.75" customHeight="1">
      <c r="A34" s="102"/>
      <c r="B34" s="102"/>
      <c r="C34" s="114" t="s">
        <v>56</v>
      </c>
      <c r="D34" s="114"/>
      <c r="E34" s="104">
        <v>1732.8</v>
      </c>
      <c r="F34" s="130"/>
      <c r="G34" s="106"/>
    </row>
    <row r="35" spans="1:7" s="89" customFormat="1" ht="63" customHeight="1">
      <c r="A35" s="102"/>
      <c r="B35" s="102"/>
      <c r="C35" s="118" t="s">
        <v>57</v>
      </c>
      <c r="D35" s="118"/>
      <c r="E35" s="119">
        <v>234</v>
      </c>
      <c r="F35" s="131" t="s">
        <v>81</v>
      </c>
      <c r="G35" s="106"/>
    </row>
    <row r="36" spans="1:7" s="89" customFormat="1" ht="28.5" customHeight="1">
      <c r="A36" s="102"/>
      <c r="B36" s="132" t="s">
        <v>59</v>
      </c>
      <c r="C36" s="124" t="s">
        <v>82</v>
      </c>
      <c r="D36" s="103" t="s">
        <v>61</v>
      </c>
      <c r="E36" s="104">
        <v>657.381</v>
      </c>
      <c r="F36" s="133" t="s">
        <v>83</v>
      </c>
      <c r="G36" s="106"/>
    </row>
    <row r="37" spans="1:7" s="89" customFormat="1" ht="28.5" customHeight="1">
      <c r="A37" s="102"/>
      <c r="B37" s="132"/>
      <c r="C37" s="103"/>
      <c r="D37" s="103" t="s">
        <v>63</v>
      </c>
      <c r="E37" s="104">
        <v>2070.6960000000004</v>
      </c>
      <c r="F37" s="133"/>
      <c r="G37" s="106"/>
    </row>
    <row r="38" spans="1:7" s="89" customFormat="1" ht="42" customHeight="1">
      <c r="A38" s="102"/>
      <c r="B38" s="132"/>
      <c r="C38" s="124" t="s">
        <v>64</v>
      </c>
      <c r="D38" s="124"/>
      <c r="E38" s="104">
        <v>23.826</v>
      </c>
      <c r="F38" s="134" t="s">
        <v>84</v>
      </c>
      <c r="G38" s="106"/>
    </row>
    <row r="39" spans="2:206" s="90" customFormat="1" ht="20.25">
      <c r="B39" s="91"/>
      <c r="C39" s="91"/>
      <c r="D39" s="91"/>
      <c r="G39" s="92"/>
      <c r="GR39"/>
      <c r="GS39"/>
      <c r="GT39"/>
      <c r="GU39"/>
      <c r="GV39"/>
      <c r="GW39"/>
      <c r="GX39"/>
    </row>
    <row r="40" spans="2:206" s="90" customFormat="1" ht="20.25">
      <c r="B40" s="91"/>
      <c r="C40" s="91"/>
      <c r="D40" s="91"/>
      <c r="G40" s="92"/>
      <c r="GR40"/>
      <c r="GS40"/>
      <c r="GT40"/>
      <c r="GU40"/>
      <c r="GV40"/>
      <c r="GW40"/>
      <c r="GX40"/>
    </row>
    <row r="41" spans="2:206" s="90" customFormat="1" ht="20.25">
      <c r="B41" s="91"/>
      <c r="C41" s="91"/>
      <c r="D41" s="91"/>
      <c r="G41" s="92"/>
      <c r="GR41"/>
      <c r="GS41"/>
      <c r="GT41"/>
      <c r="GU41"/>
      <c r="GV41"/>
      <c r="GW41"/>
      <c r="GX41"/>
    </row>
  </sheetData>
  <sheetProtection/>
  <mergeCells count="41">
    <mergeCell ref="A1:B1"/>
    <mergeCell ref="A2:B2"/>
    <mergeCell ref="C2:F2"/>
    <mergeCell ref="C5:D5"/>
    <mergeCell ref="C9:D9"/>
    <mergeCell ref="C10:D10"/>
    <mergeCell ref="C11:D11"/>
    <mergeCell ref="C12:D12"/>
    <mergeCell ref="C13:D13"/>
    <mergeCell ref="C14:D14"/>
    <mergeCell ref="C15:D15"/>
    <mergeCell ref="C27:D27"/>
    <mergeCell ref="B30:D30"/>
    <mergeCell ref="C33:D33"/>
    <mergeCell ref="C34:D34"/>
    <mergeCell ref="C35:D35"/>
    <mergeCell ref="C38:D38"/>
    <mergeCell ref="A3:A4"/>
    <mergeCell ref="A5:A30"/>
    <mergeCell ref="A31:A38"/>
    <mergeCell ref="B5:B8"/>
    <mergeCell ref="B9:B12"/>
    <mergeCell ref="B13:B26"/>
    <mergeCell ref="B27:B29"/>
    <mergeCell ref="B31:B35"/>
    <mergeCell ref="B36:B38"/>
    <mergeCell ref="C6:C8"/>
    <mergeCell ref="C16:C21"/>
    <mergeCell ref="C22:C26"/>
    <mergeCell ref="C28:C29"/>
    <mergeCell ref="C31:C32"/>
    <mergeCell ref="C36:C37"/>
    <mergeCell ref="F3:F4"/>
    <mergeCell ref="F5:F8"/>
    <mergeCell ref="F9:F11"/>
    <mergeCell ref="F13:F21"/>
    <mergeCell ref="F22:F26"/>
    <mergeCell ref="F28:F29"/>
    <mergeCell ref="F31:F34"/>
    <mergeCell ref="F36:F37"/>
    <mergeCell ref="B3:D4"/>
  </mergeCells>
  <printOptions horizontalCentered="1"/>
  <pageMargins left="0.16111111111111112" right="0.11805555555555555" top="0.9486111111111111" bottom="0.6729166666666667" header="0.23958333333333334" footer="0"/>
  <pageSetup fitToHeight="1" fitToWidth="1" horizontalDpi="600" verticalDpi="600" orientation="portrait" paperSize="8" scale="8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zoomScaleSheetLayoutView="100" workbookViewId="0" topLeftCell="A1">
      <selection activeCell="A2" sqref="A2:H2"/>
    </sheetView>
  </sheetViews>
  <sheetFormatPr defaultColWidth="9.00390625" defaultRowHeight="14.25"/>
  <cols>
    <col min="1" max="1" width="4.50390625" style="3" customWidth="1"/>
    <col min="2" max="2" width="5.50390625" style="3" customWidth="1"/>
    <col min="3" max="3" width="17.875" style="3" customWidth="1"/>
    <col min="4" max="5" width="7.125" style="3" customWidth="1"/>
    <col min="6" max="6" width="11.75390625" style="3" customWidth="1"/>
    <col min="7" max="7" width="11.25390625" style="3" customWidth="1"/>
    <col min="8" max="8" width="16.50390625" style="3" customWidth="1"/>
    <col min="9" max="9" width="9.00390625" style="3" customWidth="1"/>
    <col min="10" max="10" width="20.50390625" style="3" customWidth="1"/>
    <col min="11" max="16384" width="9.00390625" style="3" customWidth="1"/>
  </cols>
  <sheetData>
    <row r="1" spans="1:8" ht="16.5" customHeight="1">
      <c r="A1" s="1"/>
      <c r="B1" s="1"/>
      <c r="C1" s="1"/>
      <c r="D1" s="1"/>
      <c r="E1" s="1"/>
      <c r="F1" s="1"/>
      <c r="G1" s="1"/>
      <c r="H1" s="1"/>
    </row>
    <row r="2" spans="1:8" ht="21.75" customHeight="1">
      <c r="A2" s="52" t="s">
        <v>85</v>
      </c>
      <c r="B2" s="52"/>
      <c r="C2" s="52"/>
      <c r="D2" s="52"/>
      <c r="E2" s="52"/>
      <c r="F2" s="52"/>
      <c r="G2" s="52"/>
      <c r="H2" s="52"/>
    </row>
    <row r="3" spans="1:8" ht="19.5" customHeight="1">
      <c r="A3" s="5" t="s">
        <v>86</v>
      </c>
      <c r="B3" s="53"/>
      <c r="C3" s="53"/>
      <c r="D3" s="53"/>
      <c r="E3" s="53"/>
      <c r="F3" s="53"/>
      <c r="G3" s="53"/>
      <c r="H3" s="53"/>
    </row>
    <row r="4" spans="1:8" ht="22.5" customHeight="1">
      <c r="A4" s="12" t="s">
        <v>87</v>
      </c>
      <c r="B4" s="12"/>
      <c r="C4" s="12"/>
      <c r="D4" s="54" t="s">
        <v>88</v>
      </c>
      <c r="E4" s="55"/>
      <c r="F4" s="54" t="s">
        <v>69</v>
      </c>
      <c r="G4" s="55"/>
      <c r="H4" s="56" t="s">
        <v>89</v>
      </c>
    </row>
    <row r="5" spans="1:8" ht="18" customHeight="1">
      <c r="A5" s="12"/>
      <c r="B5" s="12"/>
      <c r="C5" s="12"/>
      <c r="D5" s="13" t="s">
        <v>90</v>
      </c>
      <c r="E5" s="57" t="s">
        <v>91</v>
      </c>
      <c r="F5" s="57" t="s">
        <v>92</v>
      </c>
      <c r="G5" s="58" t="s">
        <v>93</v>
      </c>
      <c r="H5" s="59"/>
    </row>
    <row r="6" spans="1:8" ht="22.5" customHeight="1">
      <c r="A6" s="60" t="s">
        <v>94</v>
      </c>
      <c r="B6" s="61" t="s">
        <v>95</v>
      </c>
      <c r="C6" s="62" t="s">
        <v>96</v>
      </c>
      <c r="D6" s="19">
        <v>3</v>
      </c>
      <c r="E6" s="63" t="s">
        <v>97</v>
      </c>
      <c r="F6" s="64">
        <v>1739.9999999999998</v>
      </c>
      <c r="G6" s="65">
        <v>5219.999999999999</v>
      </c>
      <c r="H6" s="66" t="s">
        <v>98</v>
      </c>
    </row>
    <row r="7" spans="1:8" ht="22.5" customHeight="1">
      <c r="A7" s="67"/>
      <c r="B7" s="68"/>
      <c r="C7" s="62" t="s">
        <v>99</v>
      </c>
      <c r="D7" s="19">
        <v>20</v>
      </c>
      <c r="E7" s="63" t="s">
        <v>100</v>
      </c>
      <c r="F7" s="64">
        <v>132.96875</v>
      </c>
      <c r="G7" s="65">
        <v>2659.375</v>
      </c>
      <c r="H7" s="69"/>
    </row>
    <row r="8" spans="1:8" ht="22.5" customHeight="1">
      <c r="A8" s="67"/>
      <c r="B8" s="68"/>
      <c r="C8" s="62" t="s">
        <v>101</v>
      </c>
      <c r="D8" s="19">
        <v>250</v>
      </c>
      <c r="E8" s="63" t="s">
        <v>100</v>
      </c>
      <c r="F8" s="64">
        <v>31.21875</v>
      </c>
      <c r="G8" s="65">
        <v>7804.6875</v>
      </c>
      <c r="H8" s="69"/>
    </row>
    <row r="9" spans="1:8" ht="22.5" customHeight="1">
      <c r="A9" s="67"/>
      <c r="B9" s="68"/>
      <c r="C9" s="62" t="s">
        <v>102</v>
      </c>
      <c r="D9" s="19">
        <v>40</v>
      </c>
      <c r="E9" s="63" t="s">
        <v>100</v>
      </c>
      <c r="F9" s="64">
        <v>219.6875</v>
      </c>
      <c r="G9" s="65">
        <v>8787.5</v>
      </c>
      <c r="H9" s="69"/>
    </row>
    <row r="10" spans="1:8" ht="22.5" customHeight="1">
      <c r="A10" s="67"/>
      <c r="B10" s="68"/>
      <c r="C10" s="62" t="s">
        <v>103</v>
      </c>
      <c r="D10" s="19">
        <v>40</v>
      </c>
      <c r="E10" s="63" t="s">
        <v>100</v>
      </c>
      <c r="F10" s="64">
        <v>242.8125</v>
      </c>
      <c r="G10" s="65">
        <v>9712.5</v>
      </c>
      <c r="H10" s="69"/>
    </row>
    <row r="11" spans="1:8" ht="22.5" customHeight="1">
      <c r="A11" s="67"/>
      <c r="B11" s="61" t="s">
        <v>104</v>
      </c>
      <c r="C11" s="62" t="s">
        <v>105</v>
      </c>
      <c r="D11" s="19">
        <v>1</v>
      </c>
      <c r="E11" s="63" t="s">
        <v>97</v>
      </c>
      <c r="F11" s="64">
        <v>1392</v>
      </c>
      <c r="G11" s="65">
        <v>1392</v>
      </c>
      <c r="H11" s="70" t="s">
        <v>106</v>
      </c>
    </row>
    <row r="12" spans="1:8" ht="22.5" customHeight="1">
      <c r="A12" s="67"/>
      <c r="B12" s="68"/>
      <c r="C12" s="62" t="s">
        <v>107</v>
      </c>
      <c r="D12" s="19">
        <v>2</v>
      </c>
      <c r="E12" s="63" t="s">
        <v>97</v>
      </c>
      <c r="F12" s="64">
        <v>1127</v>
      </c>
      <c r="G12" s="65">
        <v>2254</v>
      </c>
      <c r="H12" s="71"/>
    </row>
    <row r="13" spans="1:8" ht="22.5" customHeight="1">
      <c r="A13" s="67"/>
      <c r="B13" s="68"/>
      <c r="C13" s="62" t="s">
        <v>108</v>
      </c>
      <c r="D13" s="19">
        <v>14</v>
      </c>
      <c r="E13" s="63" t="s">
        <v>100</v>
      </c>
      <c r="F13" s="20">
        <v>138.75</v>
      </c>
      <c r="G13" s="65">
        <v>1942.5</v>
      </c>
      <c r="H13" s="71"/>
    </row>
    <row r="14" spans="1:8" ht="22.5" customHeight="1">
      <c r="A14" s="67"/>
      <c r="B14" s="68"/>
      <c r="C14" s="62" t="s">
        <v>109</v>
      </c>
      <c r="D14" s="19">
        <v>51</v>
      </c>
      <c r="E14" s="63" t="s">
        <v>100</v>
      </c>
      <c r="F14" s="20">
        <v>138.75</v>
      </c>
      <c r="G14" s="65">
        <v>7076.25</v>
      </c>
      <c r="H14" s="71"/>
    </row>
    <row r="15" spans="1:8" ht="22.5" customHeight="1">
      <c r="A15" s="67"/>
      <c r="B15" s="68"/>
      <c r="C15" s="62" t="s">
        <v>110</v>
      </c>
      <c r="D15" s="19">
        <v>24</v>
      </c>
      <c r="E15" s="63" t="s">
        <v>100</v>
      </c>
      <c r="F15" s="20">
        <v>161.875</v>
      </c>
      <c r="G15" s="65">
        <v>3885</v>
      </c>
      <c r="H15" s="71"/>
    </row>
    <row r="16" spans="1:8" ht="22.5" customHeight="1">
      <c r="A16" s="67"/>
      <c r="B16" s="68"/>
      <c r="C16" s="62" t="s">
        <v>111</v>
      </c>
      <c r="D16" s="19">
        <v>4.5</v>
      </c>
      <c r="E16" s="63" t="s">
        <v>112</v>
      </c>
      <c r="F16" s="20">
        <v>2335.625</v>
      </c>
      <c r="G16" s="65">
        <v>10510.3125</v>
      </c>
      <c r="H16" s="71"/>
    </row>
    <row r="17" spans="1:8" ht="22.5" customHeight="1">
      <c r="A17" s="67"/>
      <c r="B17" s="68"/>
      <c r="C17" s="62" t="s">
        <v>113</v>
      </c>
      <c r="D17" s="19">
        <v>1</v>
      </c>
      <c r="E17" s="63" t="s">
        <v>114</v>
      </c>
      <c r="F17" s="20">
        <v>3121.875</v>
      </c>
      <c r="G17" s="65">
        <v>3121.875</v>
      </c>
      <c r="H17" s="71"/>
    </row>
    <row r="18" spans="1:8" ht="22.5" customHeight="1">
      <c r="A18" s="67"/>
      <c r="B18" s="68"/>
      <c r="C18" s="62" t="s">
        <v>115</v>
      </c>
      <c r="D18" s="19">
        <v>1</v>
      </c>
      <c r="E18" s="63" t="s">
        <v>114</v>
      </c>
      <c r="F18" s="20">
        <v>2312.5</v>
      </c>
      <c r="G18" s="65">
        <v>2312.5</v>
      </c>
      <c r="H18" s="71"/>
    </row>
    <row r="19" spans="1:8" ht="22.5" customHeight="1">
      <c r="A19" s="67"/>
      <c r="B19" s="68"/>
      <c r="C19" s="62" t="s">
        <v>116</v>
      </c>
      <c r="D19" s="19">
        <v>2</v>
      </c>
      <c r="E19" s="63" t="s">
        <v>114</v>
      </c>
      <c r="F19" s="20">
        <v>2324.0625</v>
      </c>
      <c r="G19" s="65">
        <v>4648.125</v>
      </c>
      <c r="H19" s="71"/>
    </row>
    <row r="20" spans="1:8" ht="22.5" customHeight="1">
      <c r="A20" s="67"/>
      <c r="B20" s="68"/>
      <c r="C20" s="72" t="s">
        <v>117</v>
      </c>
      <c r="D20" s="19">
        <v>2</v>
      </c>
      <c r="E20" s="63" t="s">
        <v>114</v>
      </c>
      <c r="F20" s="20">
        <v>3121.875</v>
      </c>
      <c r="G20" s="65">
        <v>6243.75</v>
      </c>
      <c r="H20" s="73"/>
    </row>
    <row r="21" spans="1:8" ht="22.5" customHeight="1">
      <c r="A21" s="74" t="s">
        <v>118</v>
      </c>
      <c r="B21" s="74"/>
      <c r="C21" s="72" t="s">
        <v>119</v>
      </c>
      <c r="D21" s="19">
        <v>12</v>
      </c>
      <c r="E21" s="63" t="s">
        <v>114</v>
      </c>
      <c r="F21" s="20">
        <v>231.25</v>
      </c>
      <c r="G21" s="65">
        <v>2775</v>
      </c>
      <c r="H21" s="75" t="s">
        <v>120</v>
      </c>
    </row>
    <row r="22" spans="1:8" ht="22.5" customHeight="1">
      <c r="A22" s="74"/>
      <c r="B22" s="74"/>
      <c r="C22" s="72" t="s">
        <v>121</v>
      </c>
      <c r="D22" s="19">
        <v>18</v>
      </c>
      <c r="E22" s="63" t="s">
        <v>114</v>
      </c>
      <c r="F22" s="20">
        <v>138.75</v>
      </c>
      <c r="G22" s="65">
        <v>2497.5</v>
      </c>
      <c r="H22" s="76"/>
    </row>
    <row r="23" spans="1:8" ht="22.5" customHeight="1">
      <c r="A23" s="74"/>
      <c r="B23" s="74"/>
      <c r="C23" s="72" t="s">
        <v>122</v>
      </c>
      <c r="D23" s="19">
        <v>30</v>
      </c>
      <c r="E23" s="63" t="s">
        <v>114</v>
      </c>
      <c r="F23" s="20">
        <v>185</v>
      </c>
      <c r="G23" s="65">
        <v>5550</v>
      </c>
      <c r="H23" s="76"/>
    </row>
    <row r="24" spans="1:8" ht="22.5" customHeight="1">
      <c r="A24" s="74"/>
      <c r="B24" s="74"/>
      <c r="C24" s="77" t="s">
        <v>123</v>
      </c>
      <c r="D24" s="19">
        <v>4</v>
      </c>
      <c r="E24" s="63" t="s">
        <v>114</v>
      </c>
      <c r="F24" s="20">
        <v>115.625</v>
      </c>
      <c r="G24" s="65">
        <v>462.5</v>
      </c>
      <c r="H24" s="78"/>
    </row>
    <row r="25" spans="1:8" ht="22.5" customHeight="1">
      <c r="A25" s="74"/>
      <c r="B25" s="74"/>
      <c r="C25" s="77" t="s">
        <v>124</v>
      </c>
      <c r="D25" s="19">
        <v>79</v>
      </c>
      <c r="E25" s="63" t="s">
        <v>112</v>
      </c>
      <c r="F25" s="20">
        <v>46.25</v>
      </c>
      <c r="G25" s="65">
        <v>3653.75</v>
      </c>
      <c r="H25" s="79"/>
    </row>
    <row r="26" spans="1:8" ht="27" customHeight="1">
      <c r="A26" s="80" t="s">
        <v>125</v>
      </c>
      <c r="B26" s="24"/>
      <c r="C26" s="24"/>
      <c r="D26" s="81" t="s">
        <v>126</v>
      </c>
      <c r="E26" s="82"/>
      <c r="F26" s="27" t="s">
        <v>127</v>
      </c>
      <c r="G26" s="83">
        <v>92509.125</v>
      </c>
      <c r="H26" s="84"/>
    </row>
    <row r="27" spans="1:8" ht="91.5" customHeight="1">
      <c r="A27" s="85" t="s">
        <v>128</v>
      </c>
      <c r="B27" s="86"/>
      <c r="C27" s="86"/>
      <c r="D27" s="86"/>
      <c r="E27" s="86"/>
      <c r="F27" s="86"/>
      <c r="G27" s="86"/>
      <c r="H27" s="86"/>
    </row>
  </sheetData>
  <sheetProtection/>
  <mergeCells count="17">
    <mergeCell ref="A1:H1"/>
    <mergeCell ref="A2:H2"/>
    <mergeCell ref="A3:H3"/>
    <mergeCell ref="D4:E4"/>
    <mergeCell ref="F4:G4"/>
    <mergeCell ref="A26:C26"/>
    <mergeCell ref="D26:E26"/>
    <mergeCell ref="A27:H27"/>
    <mergeCell ref="A6:A20"/>
    <mergeCell ref="B6:B10"/>
    <mergeCell ref="B11:B20"/>
    <mergeCell ref="H4:H5"/>
    <mergeCell ref="H6:H10"/>
    <mergeCell ref="H11:H20"/>
    <mergeCell ref="H21:H25"/>
    <mergeCell ref="A4:C5"/>
    <mergeCell ref="A21:B25"/>
  </mergeCells>
  <printOptions horizontalCentered="1"/>
  <pageMargins left="0.16111111111111112" right="0.16111111111111112" top="0.9486111111111111" bottom="0.16111111111111112" header="0.23958333333333334" footer="0.20069444444444445"/>
  <pageSetup fitToHeight="1" fitToWidth="1"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A28"/>
  <sheetViews>
    <sheetView zoomScaleSheetLayoutView="100" workbookViewId="0" topLeftCell="A1">
      <selection activeCell="I8" sqref="I8"/>
    </sheetView>
  </sheetViews>
  <sheetFormatPr defaultColWidth="9.00390625" defaultRowHeight="14.25"/>
  <cols>
    <col min="1" max="1" width="5.875" style="0" customWidth="1"/>
    <col min="2" max="2" width="2.50390625" style="0" customWidth="1"/>
    <col min="3" max="3" width="26.125" style="0" customWidth="1"/>
    <col min="4" max="4" width="9.00390625" style="0" customWidth="1"/>
    <col min="5" max="5" width="10.25390625" style="0" customWidth="1"/>
    <col min="6" max="6" width="10.75390625" style="0" customWidth="1"/>
    <col min="7" max="7" width="12.375" style="0" customWidth="1"/>
  </cols>
  <sheetData>
    <row r="1" spans="1:235" ht="19.5" customHeight="1">
      <c r="A1" s="1"/>
      <c r="B1" s="1"/>
      <c r="C1" s="1"/>
      <c r="D1" s="1"/>
      <c r="E1" s="1"/>
      <c r="F1" s="2"/>
      <c r="G1" s="2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</row>
    <row r="2" spans="1:7" ht="24" customHeight="1">
      <c r="A2" s="4" t="s">
        <v>129</v>
      </c>
      <c r="B2" s="4"/>
      <c r="C2" s="4"/>
      <c r="D2" s="4"/>
      <c r="E2" s="4"/>
      <c r="F2" s="4"/>
      <c r="G2" s="4"/>
    </row>
    <row r="3" spans="1:7" ht="15">
      <c r="A3" s="5" t="s">
        <v>86</v>
      </c>
      <c r="B3" s="5"/>
      <c r="C3" s="5"/>
      <c r="D3" s="5"/>
      <c r="E3" s="5"/>
      <c r="F3" s="5"/>
      <c r="G3" s="5"/>
    </row>
    <row r="4" spans="1:7" ht="27.75" customHeight="1">
      <c r="A4" s="6" t="s">
        <v>130</v>
      </c>
      <c r="B4" s="7"/>
      <c r="C4" s="7"/>
      <c r="D4" s="8" t="s">
        <v>88</v>
      </c>
      <c r="E4" s="9"/>
      <c r="F4" s="8" t="s">
        <v>69</v>
      </c>
      <c r="G4" s="10"/>
    </row>
    <row r="5" spans="1:7" ht="27.75" customHeight="1">
      <c r="A5" s="11"/>
      <c r="B5" s="12"/>
      <c r="C5" s="12"/>
      <c r="D5" s="13" t="s">
        <v>91</v>
      </c>
      <c r="E5" s="13" t="s">
        <v>90</v>
      </c>
      <c r="F5" s="13" t="s">
        <v>92</v>
      </c>
      <c r="G5" s="14" t="s">
        <v>93</v>
      </c>
    </row>
    <row r="6" spans="1:7" ht="30" customHeight="1">
      <c r="A6" s="15" t="s">
        <v>131</v>
      </c>
      <c r="B6" s="16"/>
      <c r="C6" s="17" t="s">
        <v>132</v>
      </c>
      <c r="D6" s="18" t="s">
        <v>133</v>
      </c>
      <c r="E6" s="19">
        <v>450</v>
      </c>
      <c r="F6" s="20">
        <v>1966.0875</v>
      </c>
      <c r="G6" s="21">
        <v>884739.375</v>
      </c>
    </row>
    <row r="7" spans="1:7" ht="30" customHeight="1">
      <c r="A7" s="15"/>
      <c r="B7" s="16"/>
      <c r="C7" s="17" t="s">
        <v>134</v>
      </c>
      <c r="D7" s="18" t="s">
        <v>133</v>
      </c>
      <c r="E7" s="19">
        <v>690</v>
      </c>
      <c r="F7" s="20">
        <v>296.46250000000003</v>
      </c>
      <c r="G7" s="21">
        <v>204559.12500000003</v>
      </c>
    </row>
    <row r="8" spans="1:7" ht="30" customHeight="1">
      <c r="A8" s="15"/>
      <c r="B8" s="16"/>
      <c r="C8" s="17" t="s">
        <v>135</v>
      </c>
      <c r="D8" s="18" t="s">
        <v>100</v>
      </c>
      <c r="E8" s="19">
        <v>5500</v>
      </c>
      <c r="F8" s="20">
        <v>128.34375</v>
      </c>
      <c r="G8" s="21">
        <v>705890.625</v>
      </c>
    </row>
    <row r="9" spans="1:7" ht="30" customHeight="1">
      <c r="A9" s="15"/>
      <c r="B9" s="16"/>
      <c r="C9" s="17" t="s">
        <v>136</v>
      </c>
      <c r="D9" s="18" t="s">
        <v>100</v>
      </c>
      <c r="E9" s="19">
        <v>4500</v>
      </c>
      <c r="F9" s="20">
        <v>42.41125</v>
      </c>
      <c r="G9" s="21">
        <v>190850.625</v>
      </c>
    </row>
    <row r="10" spans="1:7" ht="30" customHeight="1">
      <c r="A10" s="15"/>
      <c r="B10" s="16"/>
      <c r="C10" s="22" t="s">
        <v>137</v>
      </c>
      <c r="D10" s="18" t="s">
        <v>100</v>
      </c>
      <c r="E10" s="19">
        <v>10000</v>
      </c>
      <c r="F10" s="20">
        <v>35.668000000000006</v>
      </c>
      <c r="G10" s="21">
        <v>356680.00000000006</v>
      </c>
    </row>
    <row r="11" spans="1:235" ht="30" customHeight="1">
      <c r="A11" s="23" t="s">
        <v>125</v>
      </c>
      <c r="B11" s="24"/>
      <c r="C11" s="24"/>
      <c r="D11" s="25" t="s">
        <v>138</v>
      </c>
      <c r="E11" s="26"/>
      <c r="F11" s="27" t="s">
        <v>127</v>
      </c>
      <c r="G11" s="21">
        <v>2342719.75</v>
      </c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</row>
    <row r="12" spans="1:7" ht="21" customHeight="1">
      <c r="A12" s="28" t="s">
        <v>139</v>
      </c>
      <c r="B12" s="29" t="s">
        <v>140</v>
      </c>
      <c r="C12" s="30"/>
      <c r="D12" s="30"/>
      <c r="E12" s="30"/>
      <c r="F12" s="31"/>
      <c r="G12" s="32"/>
    </row>
    <row r="13" spans="1:7" ht="21" customHeight="1">
      <c r="A13" s="33"/>
      <c r="B13" s="29" t="s">
        <v>141</v>
      </c>
      <c r="C13" s="30"/>
      <c r="D13" s="29"/>
      <c r="E13" s="29" t="s">
        <v>142</v>
      </c>
      <c r="F13" s="29"/>
      <c r="G13" s="32"/>
    </row>
    <row r="14" spans="1:7" ht="21" customHeight="1">
      <c r="A14" s="33"/>
      <c r="B14" s="34" t="s">
        <v>143</v>
      </c>
      <c r="C14" s="35"/>
      <c r="D14" s="29"/>
      <c r="E14" s="29" t="s">
        <v>144</v>
      </c>
      <c r="F14" s="29"/>
      <c r="G14" s="32"/>
    </row>
    <row r="15" spans="1:7" ht="21" customHeight="1">
      <c r="A15" s="33"/>
      <c r="B15" s="29" t="s">
        <v>145</v>
      </c>
      <c r="C15" s="30"/>
      <c r="D15" s="29"/>
      <c r="E15" s="29" t="s">
        <v>146</v>
      </c>
      <c r="F15" s="29"/>
      <c r="G15" s="32"/>
    </row>
    <row r="16" spans="1:13" ht="21" customHeight="1">
      <c r="A16" s="33"/>
      <c r="B16" s="36" t="s">
        <v>147</v>
      </c>
      <c r="C16" s="36"/>
      <c r="D16" s="29"/>
      <c r="E16" s="29" t="s">
        <v>148</v>
      </c>
      <c r="F16" s="29"/>
      <c r="G16" s="37"/>
      <c r="H16" s="38"/>
      <c r="I16" s="38"/>
      <c r="J16" s="38"/>
      <c r="K16" s="38"/>
      <c r="L16" s="38"/>
      <c r="M16" s="38"/>
    </row>
    <row r="17" spans="1:7" ht="21" customHeight="1">
      <c r="A17" s="33"/>
      <c r="B17" s="29" t="s">
        <v>149</v>
      </c>
      <c r="C17" s="30"/>
      <c r="D17" s="29"/>
      <c r="E17" s="29" t="s">
        <v>150</v>
      </c>
      <c r="F17" s="29"/>
      <c r="G17" s="32"/>
    </row>
    <row r="18" spans="1:13" ht="21" customHeight="1">
      <c r="A18" s="33"/>
      <c r="B18" s="29" t="s">
        <v>151</v>
      </c>
      <c r="C18" s="30"/>
      <c r="D18" s="30"/>
      <c r="E18" s="31"/>
      <c r="F18" s="31"/>
      <c r="G18" s="39"/>
      <c r="H18" s="38"/>
      <c r="I18" s="38"/>
      <c r="J18" s="38"/>
      <c r="K18" s="38"/>
      <c r="L18" s="38"/>
      <c r="M18" s="38"/>
    </row>
    <row r="19" spans="1:13" ht="21" customHeight="1">
      <c r="A19" s="33"/>
      <c r="B19" s="29" t="s">
        <v>152</v>
      </c>
      <c r="C19" s="30"/>
      <c r="D19" s="30"/>
      <c r="E19" s="40" t="s">
        <v>153</v>
      </c>
      <c r="F19" s="40"/>
      <c r="G19" s="39"/>
      <c r="H19" s="38"/>
      <c r="I19" s="38"/>
      <c r="J19" s="38"/>
      <c r="K19" s="38"/>
      <c r="L19" s="38"/>
      <c r="M19" s="38"/>
    </row>
    <row r="20" spans="1:7" ht="21" customHeight="1">
      <c r="A20" s="33"/>
      <c r="B20" s="29" t="s">
        <v>154</v>
      </c>
      <c r="C20" s="30"/>
      <c r="D20" s="30"/>
      <c r="E20" s="40" t="s">
        <v>155</v>
      </c>
      <c r="F20" s="40"/>
      <c r="G20" s="32"/>
    </row>
    <row r="21" spans="1:7" ht="21" customHeight="1">
      <c r="A21" s="33"/>
      <c r="B21" s="29" t="s">
        <v>156</v>
      </c>
      <c r="C21" s="30"/>
      <c r="D21" s="30"/>
      <c r="E21" s="29" t="s">
        <v>157</v>
      </c>
      <c r="F21" s="29"/>
      <c r="G21" s="32"/>
    </row>
    <row r="22" spans="1:7" ht="21" customHeight="1">
      <c r="A22" s="33"/>
      <c r="B22" s="29" t="s">
        <v>158</v>
      </c>
      <c r="C22" s="30"/>
      <c r="D22" s="30"/>
      <c r="E22" s="29" t="s">
        <v>159</v>
      </c>
      <c r="F22" s="29"/>
      <c r="G22" s="41"/>
    </row>
    <row r="23" spans="1:7" ht="21" customHeight="1">
      <c r="A23" s="33"/>
      <c r="B23" s="34" t="s">
        <v>160</v>
      </c>
      <c r="C23" s="42"/>
      <c r="D23" s="35"/>
      <c r="E23" s="40" t="s">
        <v>161</v>
      </c>
      <c r="F23" s="40"/>
      <c r="G23" s="32"/>
    </row>
    <row r="24" spans="1:7" ht="14.25">
      <c r="A24" s="33"/>
      <c r="B24" s="34" t="s">
        <v>162</v>
      </c>
      <c r="C24" s="42"/>
      <c r="D24" s="35"/>
      <c r="E24" s="29" t="s">
        <v>163</v>
      </c>
      <c r="F24" s="29"/>
      <c r="G24" s="43"/>
    </row>
    <row r="25" spans="1:7" ht="14.25">
      <c r="A25" s="33"/>
      <c r="B25" s="36" t="s">
        <v>164</v>
      </c>
      <c r="C25" s="36"/>
      <c r="D25" s="36"/>
      <c r="E25" s="29" t="s">
        <v>165</v>
      </c>
      <c r="F25" s="29"/>
      <c r="G25" s="43"/>
    </row>
    <row r="26" spans="1:7" ht="14.25">
      <c r="A26" s="33"/>
      <c r="B26" s="29" t="s">
        <v>166</v>
      </c>
      <c r="C26" s="30"/>
      <c r="D26" s="30"/>
      <c r="E26" s="30"/>
      <c r="F26" s="44"/>
      <c r="G26" s="43"/>
    </row>
    <row r="27" spans="1:7" ht="14.25">
      <c r="A27" s="45"/>
      <c r="B27" s="29" t="s">
        <v>167</v>
      </c>
      <c r="C27" s="46"/>
      <c r="D27" s="46"/>
      <c r="E27" s="46"/>
      <c r="F27" s="44"/>
      <c r="G27" s="43"/>
    </row>
    <row r="28" spans="1:7" ht="15">
      <c r="A28" s="47"/>
      <c r="B28" s="48" t="s">
        <v>168</v>
      </c>
      <c r="C28" s="49"/>
      <c r="D28" s="49"/>
      <c r="E28" s="49"/>
      <c r="F28" s="50"/>
      <c r="G28" s="51"/>
    </row>
  </sheetData>
  <sheetProtection/>
  <mergeCells count="11">
    <mergeCell ref="A1:E1"/>
    <mergeCell ref="A2:G2"/>
    <mergeCell ref="A3:G3"/>
    <mergeCell ref="D4:E4"/>
    <mergeCell ref="F4:G4"/>
    <mergeCell ref="A11:C11"/>
    <mergeCell ref="D11:E11"/>
    <mergeCell ref="B14:C14"/>
    <mergeCell ref="B16:C16"/>
    <mergeCell ref="A4:C5"/>
    <mergeCell ref="A6:B10"/>
  </mergeCells>
  <printOptions horizontalCentered="1"/>
  <pageMargins left="0.16111111111111112" right="0.16111111111111112" top="0.9875" bottom="0.20069444444444445" header="0.16111111111111112" footer="0.20069444444444445"/>
  <pageSetup fitToHeight="1" fitToWidth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袁传超</dc:creator>
  <cp:keywords/>
  <dc:description/>
  <cp:lastModifiedBy>林盛洽</cp:lastModifiedBy>
  <cp:lastPrinted>2015-09-21T03:29:47Z</cp:lastPrinted>
  <dcterms:created xsi:type="dcterms:W3CDTF">2015-09-10T08:39:04Z</dcterms:created>
  <dcterms:modified xsi:type="dcterms:W3CDTF">2022-08-19T01:32:35Z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2052-11.8.2.10158</vt:lpwstr>
  </property>
  <property fmtid="{D5CDD505-2E9C-101B-9397-08002B2CF9AE}" pid="4" name="I">
    <vt:lpwstr>AAE440001AA443EE8FB5513E79DADC81</vt:lpwstr>
  </property>
</Properties>
</file>