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2760" windowWidth="21195" windowHeight="6255" firstSheet="1" activeTab="1"/>
  </bookViews>
  <sheets>
    <sheet name="附件一" sheetId="1" state="hidden" r:id="rId1"/>
    <sheet name="揭阳市2008-2016年土地增值税扣除项目金额标准" sheetId="8" r:id="rId2"/>
    <sheet name="户内装修综合指标细目组成" sheetId="6" r:id="rId3"/>
    <sheet name="园林绿化工程综合指标细目组成" sheetId="7" r:id="rId4"/>
  </sheets>
  <definedNames>
    <definedName name="_xlnm.Print_Area" localSheetId="1">'揭阳市2008-2016年土地增值税扣除项目金额标准'!$A$1:$N$39</definedName>
  </definedNames>
  <calcPr calcId="145621"/>
</workbook>
</file>

<file path=xl/calcChain.xml><?xml version="1.0" encoding="utf-8"?>
<calcChain xmlns="http://schemas.openxmlformats.org/spreadsheetml/2006/main">
  <c r="K4" i="1" l="1"/>
  <c r="K5" i="1"/>
  <c r="K6" i="1"/>
  <c r="G7" i="1"/>
  <c r="K7" i="1"/>
  <c r="G8" i="1"/>
  <c r="K8" i="1"/>
  <c r="G9" i="1"/>
  <c r="K9" i="1"/>
  <c r="G10" i="1"/>
  <c r="K10" i="1"/>
  <c r="G11" i="1"/>
  <c r="K11" i="1"/>
  <c r="G12" i="1"/>
  <c r="K12" i="1"/>
  <c r="G13" i="1"/>
  <c r="K13" i="1"/>
  <c r="G14" i="1"/>
  <c r="K14" i="1"/>
  <c r="G15" i="1"/>
  <c r="K15" i="1"/>
  <c r="G16" i="1"/>
  <c r="K16" i="1"/>
  <c r="G17" i="1"/>
  <c r="K17" i="1"/>
  <c r="G18" i="1"/>
  <c r="K18" i="1"/>
  <c r="G19" i="1"/>
  <c r="K19" i="1"/>
  <c r="G20" i="1"/>
  <c r="K20" i="1"/>
  <c r="G21" i="1"/>
  <c r="K21" i="1"/>
  <c r="G22" i="1"/>
  <c r="K22" i="1"/>
  <c r="G23" i="1"/>
  <c r="K23" i="1"/>
  <c r="G24" i="1"/>
  <c r="K24" i="1"/>
  <c r="K25" i="1"/>
  <c r="K26" i="1"/>
  <c r="E27" i="1"/>
  <c r="F27" i="1"/>
  <c r="G27" i="1"/>
  <c r="H27" i="1"/>
  <c r="I27" i="1"/>
  <c r="J27" i="1"/>
  <c r="L27" i="1"/>
  <c r="K28" i="1"/>
  <c r="F28" i="1" s="1"/>
  <c r="L28" i="1"/>
  <c r="K29" i="1"/>
  <c r="F29" i="1" s="1"/>
  <c r="L29" i="1"/>
  <c r="K30" i="1"/>
  <c r="F30" i="1" s="1"/>
  <c r="L30" i="1"/>
  <c r="K31" i="1"/>
  <c r="F31" i="1" s="1"/>
  <c r="L31" i="1"/>
  <c r="K32" i="1"/>
  <c r="F32" i="1" s="1"/>
  <c r="L32" i="1"/>
  <c r="K33" i="1"/>
  <c r="F33" i="1" s="1"/>
  <c r="L33" i="1"/>
  <c r="K34" i="1"/>
  <c r="F34" i="1" s="1"/>
  <c r="L34" i="1"/>
  <c r="E35" i="1"/>
  <c r="F35" i="1"/>
  <c r="G35" i="1"/>
  <c r="H35" i="1"/>
  <c r="I35" i="1"/>
  <c r="J35" i="1"/>
  <c r="L35" i="1"/>
  <c r="K36" i="1"/>
  <c r="I36" i="1" s="1"/>
  <c r="I37" i="1"/>
  <c r="K37" i="1"/>
  <c r="E37" i="1" s="1"/>
  <c r="K38" i="1"/>
  <c r="I38" i="1" s="1"/>
  <c r="F26" i="1"/>
  <c r="H26" i="1"/>
  <c r="J26" i="1"/>
  <c r="L26" i="1"/>
  <c r="G26" i="1"/>
  <c r="F25" i="1"/>
  <c r="E25" i="1"/>
  <c r="H25" i="1"/>
  <c r="J25" i="1"/>
  <c r="L25" i="1"/>
  <c r="G25" i="1"/>
  <c r="F38" i="1"/>
  <c r="J38" i="1"/>
  <c r="G38" i="1"/>
  <c r="F37" i="1"/>
  <c r="H37" i="1"/>
  <c r="J37" i="1"/>
  <c r="L37" i="1"/>
  <c r="G37" i="1"/>
  <c r="F36" i="1"/>
  <c r="J36" i="1"/>
  <c r="G36" i="1"/>
  <c r="I26" i="1"/>
  <c r="E26" i="1"/>
  <c r="I25" i="1"/>
  <c r="F24" i="1"/>
  <c r="H24" i="1"/>
  <c r="J24" i="1"/>
  <c r="L24" i="1"/>
  <c r="E24" i="1"/>
  <c r="I24" i="1"/>
  <c r="F23" i="1"/>
  <c r="H23" i="1"/>
  <c r="J23" i="1"/>
  <c r="L23" i="1"/>
  <c r="E23" i="1"/>
  <c r="I23" i="1"/>
  <c r="F22" i="1"/>
  <c r="H22" i="1"/>
  <c r="J22" i="1"/>
  <c r="L22" i="1"/>
  <c r="E22" i="1"/>
  <c r="I22" i="1"/>
  <c r="F21" i="1"/>
  <c r="H21" i="1"/>
  <c r="J21" i="1"/>
  <c r="L21" i="1"/>
  <c r="E21" i="1"/>
  <c r="I21" i="1"/>
  <c r="F20" i="1"/>
  <c r="H20" i="1"/>
  <c r="J20" i="1"/>
  <c r="L20" i="1"/>
  <c r="E20" i="1"/>
  <c r="I20" i="1"/>
  <c r="F19" i="1"/>
  <c r="H19" i="1"/>
  <c r="J19" i="1"/>
  <c r="L19" i="1"/>
  <c r="E19" i="1"/>
  <c r="I19" i="1"/>
  <c r="F18" i="1"/>
  <c r="H18" i="1"/>
  <c r="J18" i="1"/>
  <c r="L18" i="1"/>
  <c r="E18" i="1"/>
  <c r="I18" i="1"/>
  <c r="F17" i="1"/>
  <c r="H17" i="1"/>
  <c r="J17" i="1"/>
  <c r="L17" i="1"/>
  <c r="E17" i="1"/>
  <c r="I17" i="1"/>
  <c r="F16" i="1"/>
  <c r="H16" i="1"/>
  <c r="J16" i="1"/>
  <c r="L16" i="1"/>
  <c r="E16" i="1"/>
  <c r="I16" i="1"/>
  <c r="F15" i="1"/>
  <c r="H15" i="1"/>
  <c r="J15" i="1"/>
  <c r="L15" i="1"/>
  <c r="E15" i="1"/>
  <c r="I15" i="1"/>
  <c r="F14" i="1"/>
  <c r="H14" i="1"/>
  <c r="J14" i="1"/>
  <c r="L14" i="1"/>
  <c r="E14" i="1"/>
  <c r="I14" i="1"/>
  <c r="F13" i="1"/>
  <c r="H13" i="1"/>
  <c r="J13" i="1"/>
  <c r="L13" i="1"/>
  <c r="E13" i="1"/>
  <c r="I13" i="1"/>
  <c r="F12" i="1"/>
  <c r="H12" i="1"/>
  <c r="J12" i="1"/>
  <c r="L12" i="1"/>
  <c r="E12" i="1"/>
  <c r="I12" i="1"/>
  <c r="F11" i="1"/>
  <c r="H11" i="1"/>
  <c r="J11" i="1"/>
  <c r="L11" i="1"/>
  <c r="E11" i="1"/>
  <c r="I11" i="1"/>
  <c r="F10" i="1"/>
  <c r="H10" i="1"/>
  <c r="J10" i="1"/>
  <c r="L10" i="1"/>
  <c r="E10" i="1"/>
  <c r="I10" i="1"/>
  <c r="F9" i="1"/>
  <c r="H9" i="1"/>
  <c r="J9" i="1"/>
  <c r="L9" i="1"/>
  <c r="E9" i="1"/>
  <c r="I9" i="1"/>
  <c r="F8" i="1"/>
  <c r="H8" i="1"/>
  <c r="J8" i="1"/>
  <c r="L8" i="1"/>
  <c r="E8" i="1"/>
  <c r="I8" i="1"/>
  <c r="F7" i="1"/>
  <c r="H7" i="1"/>
  <c r="J7" i="1"/>
  <c r="L7" i="1"/>
  <c r="E7" i="1"/>
  <c r="I7" i="1"/>
  <c r="F6" i="1"/>
  <c r="H6" i="1"/>
  <c r="J6" i="1"/>
  <c r="L6" i="1"/>
  <c r="E6" i="1"/>
  <c r="I6" i="1"/>
  <c r="G6" i="1"/>
  <c r="F4" i="1"/>
  <c r="H4" i="1"/>
  <c r="J4" i="1"/>
  <c r="L4" i="1"/>
  <c r="G4" i="1"/>
  <c r="F5" i="1"/>
  <c r="H5" i="1"/>
  <c r="J5" i="1"/>
  <c r="L5" i="1"/>
  <c r="G5" i="1"/>
  <c r="I34" i="1"/>
  <c r="G34" i="1"/>
  <c r="I33" i="1"/>
  <c r="G33" i="1"/>
  <c r="I32" i="1"/>
  <c r="G32" i="1"/>
  <c r="I31" i="1"/>
  <c r="G31" i="1"/>
  <c r="I30" i="1"/>
  <c r="G30" i="1"/>
  <c r="I29" i="1"/>
  <c r="G29" i="1"/>
  <c r="I28" i="1"/>
  <c r="G28" i="1"/>
  <c r="I5" i="1"/>
  <c r="E5" i="1"/>
  <c r="I4" i="1"/>
  <c r="E4" i="1"/>
  <c r="E38" i="1" l="1"/>
  <c r="E36" i="1"/>
  <c r="H34" i="1"/>
  <c r="H33" i="1"/>
  <c r="H32" i="1"/>
  <c r="H31" i="1"/>
  <c r="H30" i="1"/>
  <c r="H29" i="1"/>
  <c r="H28" i="1"/>
  <c r="L36" i="1"/>
  <c r="H36" i="1"/>
  <c r="L38" i="1"/>
  <c r="H38" i="1"/>
  <c r="E34" i="1"/>
  <c r="J34" i="1"/>
  <c r="E33" i="1"/>
  <c r="J33" i="1"/>
  <c r="E32" i="1"/>
  <c r="J32" i="1"/>
  <c r="E31" i="1"/>
  <c r="J31" i="1"/>
  <c r="E30" i="1"/>
  <c r="J30" i="1"/>
  <c r="E29" i="1"/>
  <c r="J29" i="1"/>
  <c r="E28" i="1"/>
  <c r="J28" i="1"/>
</calcChain>
</file>

<file path=xl/sharedStrings.xml><?xml version="1.0" encoding="utf-8"?>
<sst xmlns="http://schemas.openxmlformats.org/spreadsheetml/2006/main" count="314" uniqueCount="167">
  <si>
    <t>附件一</t>
  </si>
  <si>
    <t>中山市2008-2015年房产工程建安造价综合指标</t>
  </si>
  <si>
    <t>分类</t>
  </si>
  <si>
    <t>模块选择</t>
  </si>
  <si>
    <t>造价指标（元/㎡）</t>
  </si>
  <si>
    <t>备 注</t>
  </si>
  <si>
    <t>楼宇建筑工程</t>
  </si>
  <si>
    <t>基础工程</t>
  </si>
  <si>
    <t>天然基础</t>
  </si>
  <si>
    <r>
      <t>1、按总建筑面积计；2、若有两种或以上类型桩，可按相应占比综合折算指标，相应占比按其对应的基座平面面积比例计；3、</t>
    </r>
    <r>
      <rPr>
        <sz val="10"/>
        <rFont val="宋体"/>
        <charset val="134"/>
      </rPr>
      <t>中山沿海滩涂地区桩基础按地质系数1.18进行调整。</t>
    </r>
    <r>
      <rPr>
        <sz val="10"/>
        <color indexed="10"/>
        <rFont val="宋体"/>
        <charset val="134"/>
      </rPr>
      <t xml:space="preserve">
</t>
    </r>
  </si>
  <si>
    <t>桩基础</t>
  </si>
  <si>
    <t>预制管桩</t>
  </si>
  <si>
    <t>旋挖桩</t>
  </si>
  <si>
    <t>钻（冲）孔桩</t>
  </si>
  <si>
    <t>地下室工程</t>
  </si>
  <si>
    <t>共1层</t>
  </si>
  <si>
    <t>1、按地下室总建筑面积（含人防面积）计算；
2、含土方开挖、基坑支护，土建、给排水、照明、消防、弱电、 防雷、通风，简单装修等。</t>
  </si>
  <si>
    <t>共2层</t>
  </si>
  <si>
    <t>共3层</t>
  </si>
  <si>
    <t>人防工程+</t>
  </si>
  <si>
    <t>1、按地下室人防建筑面积计；2、‘+’表示除地下室通用指标外，因人防部分而增加的单方造价。</t>
  </si>
  <si>
    <t>地上建筑工程</t>
  </si>
  <si>
    <t>别墅</t>
  </si>
  <si>
    <t>独栋</t>
  </si>
  <si>
    <t>1、按各模块相应建筑面积计，塔楼下面有裙楼的，应扣除裙楼建筑面积；2、单体建筑的公共设施配套用房包括幼儿园、居委（派出所）用房、物业用房、垃圾站、厕所等，按满足基本使用标准计；3、其他模块均按毛坯交楼标准（含土建、安装），即除外立面、屋面保温隔热装饰和公共区（大堂、电梯前室、楼梯间）装修外，户内按毛坯标准：墙面、地面、天面砂浆抹平，门（入户、防火、其他），铝合金门窗、护栏，配电箱、弱电箱（网络、电讯、有线电视），智能化、消防设施，给水入口和排水出口等；                             
4、住宅塔楼第1、2层等楼层为商铺、办公等用途的，参考“商业裙楼”造价指标；5、不含电梯；6、商业裙楼层高首层按6m，标准层4.5m计；7、住宅塔楼层高按3m计。</t>
  </si>
  <si>
    <t>联排</t>
  </si>
  <si>
    <t>公共设施配套用房</t>
  </si>
  <si>
    <t>商业裙楼</t>
  </si>
  <si>
    <t>住宅（塔)楼</t>
  </si>
  <si>
    <t>≤6层</t>
  </si>
  <si>
    <t>7-11层</t>
  </si>
  <si>
    <t>12-17层</t>
  </si>
  <si>
    <t>18-22层</t>
  </si>
  <si>
    <t>22层以上（100米以下）</t>
  </si>
  <si>
    <t>100米以上</t>
  </si>
  <si>
    <t>商业(塔)楼</t>
  </si>
  <si>
    <r>
      <t>1、按模块相应建筑面积计，下面有裙楼的，应扣除裙楼面积；2、按毛坯交楼标准（含土建、安装），即外立面、屋面保温隔热装饰；公共部位（大堂、电梯前室、楼梯间）装修；户内毛坯：墙面、地面、天面砂浆抹平，门（入户、防火、其他），铝合金门窗、护栏，配电箱、弱电箱（网络、电讯、有线电视），智能化、消防设施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给水入口和排水出口等；
3、不含电梯、中央空调设备；4、层高首层按5.5m，标准层4m计。</t>
    </r>
  </si>
  <si>
    <t>7-12层</t>
  </si>
  <si>
    <t>13-18层</t>
  </si>
  <si>
    <t>18层以上（100米以下）</t>
  </si>
  <si>
    <t>特殊装饰工程</t>
  </si>
  <si>
    <t>户内装修</t>
  </si>
  <si>
    <t>1、按装修面积计，中等装修标准；2、装修标准 客厅：地面600*600抛光砖、简单吊顶、刷乳胶漆、踢脚线；房间：复合木地板、顶角线、踢脚线、刷乳胶漆、木门；厨房：铝扣板吊顶、吊柜和厨柜（含抽油烟机、消毒柜、燃气灶、洗菜盆和水龙头等）、墙面砖、300*300防滑地砖；卫生间：铝扣板吊顶、墙面砖、300*300防滑地砖、冼手间吊地柜（含冼手台盆、水龙头）、淋浴间，坐便器等。3、安装 配电箱和弱电箱及其全屋布线、开关插座、灯具，给水管安装等；4、造价指标细目详见《户内装修综合指标细目组成》。</t>
  </si>
  <si>
    <t>高档外立面</t>
  </si>
  <si>
    <t>干挂石材+</t>
  </si>
  <si>
    <t>1、干挂石材和玻璃幕墙均按其外立面面积计；2、‘+’表示采用挂石、玻璃外幕墙而额外增加的造价指标。</t>
  </si>
  <si>
    <t>玻璃幕墙+</t>
  </si>
  <si>
    <t>燃气工程（元/户）</t>
  </si>
  <si>
    <t>1、按户计；2、包括工程费、户内设施配套费、集抄费、容量气价费。</t>
  </si>
  <si>
    <t>室外工程</t>
  </si>
  <si>
    <t>室外配套工程</t>
  </si>
  <si>
    <t>高低压配电</t>
  </si>
  <si>
    <t>高压电缆（元/m）</t>
  </si>
  <si>
    <t>1、除注明外按各模块占地面积计；
2、室外泳池含设备，按设计储水体积计；
3、高低压配电中的高压电缆按直埋方式考虑，电缆保护管为塑料保护管，并综合考虑路面或人行道的拆除及修复；高压电缆直径为3*300 mm²，按电缆累计总长度以m计算。</t>
  </si>
  <si>
    <t>配电房设施（元/KVA）</t>
  </si>
  <si>
    <t>室外小区道路（含排水管）</t>
  </si>
  <si>
    <t>室外泳池(元/m³)</t>
  </si>
  <si>
    <t>园林绿化</t>
  </si>
  <si>
    <t>1、园林绿化包括绿地整理、乔木、灌木、露地花卉、草皮等植物的种植及保养，绿化给排水安装等；2、不含园建工程； 3、造价指标细目详见《园林绿化工程综合指标细目组成》。</t>
  </si>
  <si>
    <t>其他工程</t>
  </si>
  <si>
    <r>
      <t xml:space="preserve">挡土墙
</t>
    </r>
    <r>
      <rPr>
        <sz val="10"/>
        <rFont val="宋体"/>
        <charset val="134"/>
      </rPr>
      <t>（元/</t>
    </r>
    <r>
      <rPr>
        <sz val="10"/>
        <color indexed="8"/>
        <rFont val="宋体"/>
        <charset val="134"/>
      </rPr>
      <t xml:space="preserve"> m³</t>
    </r>
    <r>
      <rPr>
        <sz val="10"/>
        <rFont val="宋体"/>
        <charset val="134"/>
      </rPr>
      <t>）</t>
    </r>
  </si>
  <si>
    <t>砌石</t>
  </si>
  <si>
    <t>1、按实体体积计（含压顶、基础，不含垫层）。</t>
  </si>
  <si>
    <t>钢筋混凝土</t>
  </si>
  <si>
    <t>‘三通一平’土方挖运工程（元/ m³）</t>
  </si>
  <si>
    <t>1、按实体体积计；2、仅指前期‘三通一平’土方开挖，运距按5km计，每增减1km增减2元/m³。</t>
  </si>
  <si>
    <t>附件</t>
  </si>
  <si>
    <t>揭阳市2008-2016年土地增值税扣除项目金额标准</t>
  </si>
  <si>
    <r>
      <t>1、按总建筑面积计；                                          2、若有两种或以上类型桩，可按相应占比综合折算指标，相应占比按其对应的基座平面面积比例计</t>
    </r>
    <r>
      <rPr>
        <sz val="10"/>
        <rFont val="宋体"/>
        <charset val="134"/>
      </rPr>
      <t>。                                    3、市区范围内的冲积平原区域按地质系数1.15调整。</t>
    </r>
  </si>
  <si>
    <t>1、按地下室总建筑面积（含人防面积）计算；
2、含土方开挖、基坑支护，土建、给排水、照明、消防、弱电、 防雷、通风，简单装修等。                                                    3、市区范围内的冲积平原区域按地质系数1.15调整。</t>
  </si>
  <si>
    <t>1、按各模块相应建筑面积计，塔楼下面有裙楼的，应扣除裙楼建筑面积；2、单体建筑的公共设施配套用房包括幼儿园、居委（派出所）用房、物业用房、垃圾站、厕所等，按满足基本使用标准计；3、其他模块均按毛坯交楼标准（含土建、安装），即含外立面、屋面保温隔热装饰和公共区（大堂、电梯前室、楼梯间）装修，户内按毛坯标准：墙面、地面、天面砂浆抹平，门（入户、防火、其他），铝合金门窗、护栏，配电箱、弱电箱（网络、电讯、有线电视），智能化、消防设施、防雷、给水入口和排水出口等；4、住宅塔楼第1、2层等楼层为商铺、办公等用途的，参考“商业裙楼”造价指标；5、不含电梯；6、商业裙楼层高首层按6m，标准层4.5m计；7、住宅塔楼层高按3m计。</t>
  </si>
  <si>
    <t>住宅(塔)楼</t>
  </si>
  <si>
    <r>
      <t>1、按模块相应建筑面积计，下面有裙楼的，应扣除裙楼面积；
2、按毛坯交楼标准（含土建、安装），即含外立面、屋面保温隔热装饰；公共部位（大堂、电梯前室、楼梯间）装修；户内毛坯：墙面、地面、天面砂浆抹平，门（入户、防火、其他），铝合金门窗、护栏，配电箱、弱电箱（网络、电讯、有线电视），智能化、消防设施</t>
    </r>
    <r>
      <rPr>
        <sz val="10"/>
        <color indexed="8"/>
        <rFont val="宋体"/>
        <charset val="134"/>
      </rPr>
      <t>、防雷、</t>
    </r>
    <r>
      <rPr>
        <sz val="10"/>
        <color indexed="8"/>
        <rFont val="宋体"/>
        <charset val="134"/>
      </rPr>
      <t>给水入口和排水出口等；
3、不含电梯、中央空调设备；
4、层高首层按5.5m，标准层4m计。</t>
    </r>
  </si>
  <si>
    <t>1、除注明外按各模块占地面积计；2、室外泳池含设备，按设计储水体积计；3、高低压配电中的高压电缆按直埋方式考虑，电缆保护管为塑料保护管，并综合考虑路面或人行道的拆除及修复；高压电缆直径为3*300 mm²，按电缆累计总长度以m计算。</t>
  </si>
  <si>
    <t xml:space="preserve">               户内装修综合指标细目组成                          </t>
  </si>
  <si>
    <t>单价合价单位：元</t>
  </si>
  <si>
    <t>装修分类</t>
  </si>
  <si>
    <t>工程量</t>
  </si>
  <si>
    <t>2008年</t>
  </si>
  <si>
    <t>2009年</t>
  </si>
  <si>
    <t>2010年</t>
  </si>
  <si>
    <t>2011年</t>
  </si>
  <si>
    <t>2012年</t>
  </si>
  <si>
    <t>2013年</t>
  </si>
  <si>
    <t>2014年</t>
  </si>
  <si>
    <t>2015年</t>
  </si>
  <si>
    <t>2016年</t>
  </si>
  <si>
    <t>备注</t>
  </si>
  <si>
    <t>数量</t>
  </si>
  <si>
    <t>单位</t>
  </si>
  <si>
    <t>单价</t>
  </si>
  <si>
    <t>合价</t>
  </si>
  <si>
    <t>装饰</t>
  </si>
  <si>
    <t>客厅 房间</t>
  </si>
  <si>
    <t>房间门</t>
  </si>
  <si>
    <t>樘</t>
  </si>
  <si>
    <t xml:space="preserve">
</t>
  </si>
  <si>
    <t>简单吊顶</t>
  </si>
  <si>
    <t>㎡</t>
  </si>
  <si>
    <t>天花、墙面刷乳胶漆</t>
  </si>
  <si>
    <t>600*600抛光砖（含踢脚线）</t>
  </si>
  <si>
    <t>复合木地板（含踢脚线）</t>
  </si>
  <si>
    <t>厨房  卫生间阳台</t>
  </si>
  <si>
    <t>厨房门</t>
  </si>
  <si>
    <t>1、厨柜包括：地柜、吊柜、洗菜盆、水龙头、下水器等；    2、洗手台柜包括：洗手盆、镜子、水龙头、下水器等；      3、卫浴用具包括：淋浴间、座（蹲）厕、多功能花洒、卫浴五金挂件、厕纸盒、毛巾杆等。</t>
  </si>
  <si>
    <t>卫生间玻璃门</t>
  </si>
  <si>
    <t>铝扣板</t>
  </si>
  <si>
    <t>墙面砖</t>
  </si>
  <si>
    <t>300*300防滑地砖</t>
  </si>
  <si>
    <t>厨柜</t>
  </si>
  <si>
    <t>m</t>
  </si>
  <si>
    <t>抽油烟机,灶具</t>
  </si>
  <si>
    <t>套</t>
  </si>
  <si>
    <t>消毒柜</t>
  </si>
  <si>
    <t>卫生间洗手台柜</t>
  </si>
  <si>
    <t>卫浴用具</t>
  </si>
  <si>
    <t>其他安装</t>
  </si>
  <si>
    <t>灯具</t>
  </si>
  <si>
    <t>1、开关、插座安装含管线；  2、水龙头为阳台、卫生间简易水龙头。</t>
  </si>
  <si>
    <t>开关</t>
  </si>
  <si>
    <t>插座</t>
  </si>
  <si>
    <t>水龙头</t>
  </si>
  <si>
    <t>给水管</t>
  </si>
  <si>
    <t>总计</t>
  </si>
  <si>
    <t>元/100m²</t>
  </si>
  <si>
    <t>/</t>
  </si>
  <si>
    <t>说明：
1、以建筑面积100平方米三房（双卫）室内精装修工程量为例；                                                                                                                                                                                          2、数量为相应实际户内装修工程量，单位为㎡、m、樘、套等；                                                                                                                                                                                                                       3、门制作及安装，含补墙缝（水泥沙）、门锁、五金、门吸、门套线等。                                                                                                                                                                                               4、灯具包括：客厅灯、房间灯、厨卫、卫生间吸顶灯等；
5、开关包括：三位单联开关、二位双联开关、一位双联开关等；
6、插座包括：一位开关带二三插、二三插、电视插、电话插、网络插等。</t>
  </si>
  <si>
    <t>园林绿化工程综合指标细目组成</t>
  </si>
  <si>
    <t>绿化类别</t>
  </si>
  <si>
    <t>绿化工程（按绿化面积10000㎡测算）</t>
  </si>
  <si>
    <t>乔木种植</t>
  </si>
  <si>
    <t>株</t>
  </si>
  <si>
    <t>灌木种植</t>
  </si>
  <si>
    <t>花卉及地被种植</t>
  </si>
  <si>
    <t>草皮种植</t>
  </si>
  <si>
    <t>绿地整理</t>
  </si>
  <si>
    <t>元/10000m²</t>
  </si>
  <si>
    <t>附注：</t>
  </si>
  <si>
    <t>1、乔木配置情况如下：</t>
  </si>
  <si>
    <t>胸径5-10cm</t>
  </si>
  <si>
    <t>169棵</t>
  </si>
  <si>
    <t>胸径11-15cm</t>
  </si>
  <si>
    <t>129棵</t>
  </si>
  <si>
    <t>胸径25-30cm</t>
  </si>
  <si>
    <t>6棵</t>
  </si>
  <si>
    <t>胸径31-40cm</t>
  </si>
  <si>
    <t>1棵</t>
  </si>
  <si>
    <t>胸径40cm以上</t>
  </si>
  <si>
    <t>3棵</t>
  </si>
  <si>
    <t>2、灌木配置情况如下：</t>
  </si>
  <si>
    <t>苗高×冠幅 100~120cm×100~120cm</t>
  </si>
  <si>
    <t>307棵</t>
  </si>
  <si>
    <t>苗高×冠幅 100~120cm×130~150cm</t>
  </si>
  <si>
    <t>103棵</t>
  </si>
  <si>
    <t>苗高×冠幅 100~120cm×160~180cm</t>
  </si>
  <si>
    <t>50棵</t>
  </si>
  <si>
    <t>苗高×冠幅 100~120cm×200~220cm</t>
  </si>
  <si>
    <t>25棵</t>
  </si>
  <si>
    <t>苗高×冠幅 140~160cm×140~160cm</t>
  </si>
  <si>
    <t>131棵</t>
  </si>
  <si>
    <t>苗高×冠幅 160~180cm×180~200cm</t>
  </si>
  <si>
    <t>48棵</t>
  </si>
  <si>
    <t>苗高×冠幅 180~200cm×200~240cm</t>
  </si>
  <si>
    <t>26棵</t>
  </si>
  <si>
    <t>3、花卉及地被种植密度按25~36袋/m2考虑；</t>
  </si>
  <si>
    <t>4、绿化保养期按3个月考虑；</t>
  </si>
  <si>
    <t>5、绿化给排水已综合考虑。绿化给水按人工取水浇灌考虑。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</si>
</sst>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36">
    <font>
      <sz val="12"/>
      <name val="宋体"/>
      <charset val="134"/>
    </font>
    <font>
      <sz val="11"/>
      <name val="新宋体"/>
      <family val="3"/>
      <charset val="134"/>
    </font>
    <font>
      <b/>
      <sz val="20"/>
      <name val="宋体"/>
      <charset val="134"/>
    </font>
    <font>
      <sz val="11"/>
      <name val="宋体"/>
      <charset val="134"/>
    </font>
    <font>
      <sz val="10"/>
      <name val="新宋体"/>
      <family val="3"/>
      <charset val="134"/>
    </font>
    <font>
      <sz val="10"/>
      <name val="宋体"/>
      <charset val="134"/>
    </font>
    <font>
      <b/>
      <sz val="20"/>
      <name val="新宋体"/>
      <family val="3"/>
      <charset val="134"/>
    </font>
    <font>
      <sz val="16"/>
      <name val="新宋体"/>
      <family val="3"/>
      <charset val="134"/>
    </font>
    <font>
      <sz val="12"/>
      <name val="新宋体"/>
      <family val="3"/>
      <charset val="134"/>
    </font>
    <font>
      <sz val="10.5"/>
      <name val="新宋体"/>
      <family val="3"/>
      <charset val="134"/>
    </font>
    <font>
      <sz val="16"/>
      <name val="仿宋_GB2312"/>
      <family val="3"/>
      <charset val="134"/>
    </font>
    <font>
      <sz val="11"/>
      <color indexed="0"/>
      <name val="宋体"/>
      <charset val="134"/>
    </font>
    <font>
      <b/>
      <sz val="20"/>
      <color indexed="0"/>
      <name val="宋体"/>
      <charset val="134"/>
    </font>
    <font>
      <b/>
      <sz val="11"/>
      <name val="宋体"/>
      <charset val="134"/>
    </font>
    <font>
      <sz val="10"/>
      <color indexed="0"/>
      <name val="宋体"/>
      <charset val="134"/>
    </font>
    <font>
      <sz val="10"/>
      <color indexed="8"/>
      <name val="宋体"/>
      <charset val="134"/>
    </font>
    <font>
      <sz val="10"/>
      <name val="仿宋_GB2312"/>
      <family val="3"/>
      <charset val="134"/>
    </font>
    <font>
      <sz val="10"/>
      <color indexed="10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8"/>
      <color indexed="54"/>
      <name val="宋体"/>
      <charset val="134"/>
    </font>
    <font>
      <b/>
      <sz val="11"/>
      <color indexed="53"/>
      <name val="宋体"/>
      <charset val="134"/>
    </font>
    <font>
      <b/>
      <sz val="15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b/>
      <sz val="11"/>
      <color indexed="63"/>
      <name val="宋体"/>
      <charset val="134"/>
    </font>
    <font>
      <sz val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2" fillId="4" borderId="4" applyNumberFormat="0" applyAlignment="0" applyProtection="0">
      <alignment vertical="center"/>
    </xf>
    <xf numFmtId="0" fontId="32" fillId="13" borderId="5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4" fillId="4" borderId="7" applyNumberFormat="0" applyAlignment="0" applyProtection="0">
      <alignment vertical="center"/>
    </xf>
    <xf numFmtId="0" fontId="26" fillId="7" borderId="4" applyNumberFormat="0" applyAlignment="0" applyProtection="0">
      <alignment vertical="center"/>
    </xf>
    <xf numFmtId="0" fontId="20" fillId="3" borderId="8" applyNumberFormat="0" applyFont="0" applyAlignment="0" applyProtection="0">
      <alignment vertical="center"/>
    </xf>
  </cellStyleXfs>
  <cellXfs count="172">
    <xf numFmtId="0" fontId="0" fillId="0" borderId="0" xfId="0">
      <alignment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176" fontId="5" fillId="0" borderId="10" xfId="0" applyNumberFormat="1" applyFont="1" applyFill="1" applyBorder="1" applyAlignment="1">
      <alignment horizontal="center" vertical="center"/>
    </xf>
    <xf numFmtId="176" fontId="5" fillId="0" borderId="9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76" fontId="5" fillId="0" borderId="12" xfId="0" applyNumberFormat="1" applyFont="1" applyFill="1" applyBorder="1" applyAlignment="1">
      <alignment horizontal="center" vertical="center"/>
    </xf>
    <xf numFmtId="0" fontId="5" fillId="0" borderId="13" xfId="0" applyNumberFormat="1" applyFont="1" applyBorder="1" applyAlignment="1">
      <alignment vertical="center" wrapText="1"/>
    </xf>
    <xf numFmtId="0" fontId="5" fillId="0" borderId="14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16" xfId="0" applyFont="1" applyBorder="1">
      <alignment vertical="center"/>
    </xf>
    <xf numFmtId="0" fontId="5" fillId="0" borderId="17" xfId="0" applyFont="1" applyBorder="1">
      <alignment vertical="center"/>
    </xf>
    <xf numFmtId="0" fontId="3" fillId="0" borderId="0" xfId="0" applyFont="1">
      <alignment vertical="center"/>
    </xf>
    <xf numFmtId="0" fontId="5" fillId="0" borderId="14" xfId="0" applyNumberFormat="1" applyFont="1" applyBorder="1" applyAlignment="1">
      <alignment vertical="center" wrapText="1"/>
    </xf>
    <xf numFmtId="0" fontId="5" fillId="0" borderId="0" xfId="0" applyNumberFormat="1" applyFont="1" applyBorder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17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/>
    </xf>
    <xf numFmtId="176" fontId="5" fillId="0" borderId="19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center" vertical="center"/>
    </xf>
    <xf numFmtId="176" fontId="5" fillId="0" borderId="20" xfId="0" applyNumberFormat="1" applyFont="1" applyFill="1" applyBorder="1" applyAlignment="1">
      <alignment horizontal="center" vertical="center"/>
    </xf>
    <xf numFmtId="176" fontId="5" fillId="0" borderId="21" xfId="0" applyNumberFormat="1" applyFont="1" applyFill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3" xfId="0" applyFont="1" applyBorder="1" applyAlignment="1">
      <alignment horizontal="left" vertical="center"/>
    </xf>
    <xf numFmtId="0" fontId="0" fillId="0" borderId="0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24" xfId="0" applyFont="1" applyBorder="1">
      <alignment vertical="center"/>
    </xf>
    <xf numFmtId="0" fontId="4" fillId="0" borderId="10" xfId="0" applyFont="1" applyBorder="1" applyAlignment="1">
      <alignment horizontal="left" vertical="center" wrapText="1"/>
    </xf>
    <xf numFmtId="176" fontId="5" fillId="0" borderId="10" xfId="0" applyNumberFormat="1" applyFont="1" applyFill="1" applyBorder="1" applyAlignment="1">
      <alignment horizontal="right" vertical="center"/>
    </xf>
    <xf numFmtId="176" fontId="5" fillId="0" borderId="9" xfId="0" applyNumberFormat="1" applyFont="1" applyFill="1" applyBorder="1" applyAlignment="1">
      <alignment horizontal="right" vertical="center"/>
    </xf>
    <xf numFmtId="0" fontId="4" fillId="0" borderId="10" xfId="0" applyFont="1" applyBorder="1" applyAlignment="1">
      <alignment horizontal="left" vertical="center"/>
    </xf>
    <xf numFmtId="0" fontId="4" fillId="0" borderId="10" xfId="0" applyNumberFormat="1" applyFont="1" applyBorder="1" applyAlignment="1">
      <alignment horizontal="left" vertical="center" wrapText="1"/>
    </xf>
    <xf numFmtId="176" fontId="5" fillId="0" borderId="10" xfId="0" applyNumberFormat="1" applyFont="1" applyBorder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176" fontId="15" fillId="0" borderId="11" xfId="0" applyNumberFormat="1" applyFont="1" applyFill="1" applyBorder="1" applyAlignment="1">
      <alignment horizontal="center" vertical="center" wrapText="1"/>
    </xf>
    <xf numFmtId="176" fontId="15" fillId="0" borderId="18" xfId="0" applyNumberFormat="1" applyFont="1" applyFill="1" applyBorder="1" applyAlignment="1">
      <alignment horizontal="center" vertical="center" wrapText="1"/>
    </xf>
    <xf numFmtId="176" fontId="5" fillId="0" borderId="11" xfId="0" applyNumberFormat="1" applyFont="1" applyFill="1" applyBorder="1" applyAlignment="1">
      <alignment horizontal="center" vertical="center" wrapText="1"/>
    </xf>
    <xf numFmtId="176" fontId="5" fillId="0" borderId="18" xfId="0" applyNumberFormat="1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176" fontId="14" fillId="0" borderId="11" xfId="0" applyNumberFormat="1" applyFont="1" applyFill="1" applyBorder="1" applyAlignment="1">
      <alignment horizontal="center" vertical="center" wrapText="1"/>
    </xf>
    <xf numFmtId="176" fontId="14" fillId="0" borderId="18" xfId="0" applyNumberFormat="1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76" fontId="14" fillId="0" borderId="1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3" fillId="0" borderId="20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14" fillId="0" borderId="20" xfId="0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horizontal="left" vertical="center" wrapText="1"/>
    </xf>
    <xf numFmtId="176" fontId="17" fillId="0" borderId="10" xfId="0" applyNumberFormat="1" applyFont="1" applyFill="1" applyBorder="1" applyAlignment="1">
      <alignment horizontal="center" vertical="center" wrapText="1"/>
    </xf>
    <xf numFmtId="176" fontId="15" fillId="0" borderId="9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15" fillId="0" borderId="20" xfId="0" applyFont="1" applyFill="1" applyBorder="1" applyAlignment="1">
      <alignment horizontal="left" vertical="center" wrapText="1"/>
    </xf>
    <xf numFmtId="0" fontId="14" fillId="0" borderId="28" xfId="0" applyFont="1" applyFill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15" fillId="0" borderId="18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5" fillId="0" borderId="29" xfId="0" applyNumberFormat="1" applyFont="1" applyFill="1" applyBorder="1" applyAlignment="1">
      <alignment horizontal="center" vertical="center" textRotation="255" wrapText="1"/>
    </xf>
    <xf numFmtId="0" fontId="5" fillId="0" borderId="27" xfId="0" applyNumberFormat="1" applyFont="1" applyFill="1" applyBorder="1" applyAlignment="1">
      <alignment horizontal="center" vertical="center" textRotation="255" wrapText="1"/>
    </xf>
    <xf numFmtId="0" fontId="14" fillId="0" borderId="27" xfId="0" applyNumberFormat="1" applyFont="1" applyFill="1" applyBorder="1" applyAlignment="1">
      <alignment horizontal="center" vertical="center" textRotation="255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5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textRotation="255" wrapText="1"/>
    </xf>
    <xf numFmtId="0" fontId="5" fillId="0" borderId="9" xfId="0" applyNumberFormat="1" applyFont="1" applyFill="1" applyBorder="1" applyAlignment="1">
      <alignment horizontal="center" vertical="center" textRotation="255" wrapText="1"/>
    </xf>
    <xf numFmtId="0" fontId="5" fillId="0" borderId="18" xfId="0" applyNumberFormat="1" applyFont="1" applyFill="1" applyBorder="1" applyAlignment="1">
      <alignment horizontal="center" vertical="center" textRotation="255" wrapText="1"/>
    </xf>
    <xf numFmtId="0" fontId="14" fillId="0" borderId="18" xfId="0" applyNumberFormat="1" applyFont="1" applyFill="1" applyBorder="1" applyAlignment="1">
      <alignment horizontal="center" vertical="center" textRotation="255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5" fillId="0" borderId="20" xfId="0" applyNumberFormat="1" applyFont="1" applyFill="1" applyBorder="1" applyAlignment="1">
      <alignment horizontal="center" vertical="center" textRotation="255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20" xfId="0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left" vertical="center" wrapText="1"/>
    </xf>
    <xf numFmtId="0" fontId="15" fillId="0" borderId="25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left" vertical="center" wrapText="1"/>
    </xf>
    <xf numFmtId="0" fontId="5" fillId="0" borderId="30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27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wrapText="1"/>
    </xf>
    <xf numFmtId="0" fontId="5" fillId="0" borderId="30" xfId="0" applyFont="1" applyBorder="1" applyAlignment="1">
      <alignment horizont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4" fillId="0" borderId="12" xfId="0" applyNumberFormat="1" applyFont="1" applyBorder="1" applyAlignment="1">
      <alignment horizontal="center" vertical="center" wrapText="1"/>
    </xf>
    <xf numFmtId="0" fontId="4" fillId="0" borderId="32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30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4" fillId="0" borderId="39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20" xfId="0" applyNumberFormat="1" applyFont="1" applyBorder="1" applyAlignment="1">
      <alignment horizontal="center" vertical="center" wrapText="1"/>
    </xf>
    <xf numFmtId="0" fontId="4" fillId="0" borderId="15" xfId="0" applyNumberFormat="1" applyFont="1" applyBorder="1" applyAlignment="1">
      <alignment horizontal="center" vertical="center" wrapText="1"/>
    </xf>
    <xf numFmtId="0" fontId="4" fillId="0" borderId="28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5" fillId="0" borderId="34" xfId="0" applyFont="1" applyBorder="1" applyAlignment="1">
      <alignment horizontal="center" vertical="center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41"/>
  <sheetViews>
    <sheetView zoomScaleSheetLayoutView="100" workbookViewId="0">
      <selection activeCell="K4" sqref="K4"/>
    </sheetView>
  </sheetViews>
  <sheetFormatPr defaultRowHeight="20.25"/>
  <cols>
    <col min="1" max="1" width="4.125" style="47" customWidth="1"/>
    <col min="2" max="2" width="5.75" style="48" customWidth="1"/>
    <col min="3" max="3" width="9.75" style="48" customWidth="1"/>
    <col min="4" max="4" width="18.75" style="48" customWidth="1"/>
    <col min="5" max="12" width="8.5" style="47" customWidth="1"/>
    <col min="13" max="13" width="86.625" style="47" customWidth="1"/>
    <col min="14" max="236" width="9" style="44"/>
  </cols>
  <sheetData>
    <row r="1" spans="1:13" ht="35.1" customHeight="1">
      <c r="A1" s="114" t="s">
        <v>0</v>
      </c>
      <c r="B1" s="114"/>
      <c r="C1" s="115" t="s">
        <v>1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</row>
    <row r="2" spans="1:13" s="45" customFormat="1" ht="18" customHeight="1">
      <c r="A2" s="91" t="s">
        <v>2</v>
      </c>
      <c r="B2" s="90" t="s">
        <v>3</v>
      </c>
      <c r="C2" s="91"/>
      <c r="D2" s="91"/>
      <c r="E2" s="116" t="s">
        <v>4</v>
      </c>
      <c r="F2" s="92"/>
      <c r="G2" s="92"/>
      <c r="H2" s="92"/>
      <c r="I2" s="92"/>
      <c r="J2" s="92"/>
      <c r="K2" s="92"/>
      <c r="L2" s="92"/>
      <c r="M2" s="116" t="s">
        <v>5</v>
      </c>
    </row>
    <row r="3" spans="1:13" s="45" customFormat="1" ht="21" customHeight="1">
      <c r="A3" s="91"/>
      <c r="B3" s="90"/>
      <c r="C3" s="92"/>
      <c r="D3" s="92"/>
      <c r="E3" s="74">
        <v>2008</v>
      </c>
      <c r="F3" s="51">
        <v>2009</v>
      </c>
      <c r="G3" s="51">
        <v>2010</v>
      </c>
      <c r="H3" s="51">
        <v>2011</v>
      </c>
      <c r="I3" s="51">
        <v>2012</v>
      </c>
      <c r="J3" s="51">
        <v>2013</v>
      </c>
      <c r="K3" s="51">
        <v>2014</v>
      </c>
      <c r="L3" s="51">
        <v>2015</v>
      </c>
      <c r="M3" s="117"/>
    </row>
    <row r="4" spans="1:13" s="46" customFormat="1" ht="18" customHeight="1">
      <c r="A4" s="107" t="s">
        <v>6</v>
      </c>
      <c r="B4" s="94" t="s">
        <v>7</v>
      </c>
      <c r="C4" s="96" t="s">
        <v>8</v>
      </c>
      <c r="D4" s="96"/>
      <c r="E4" s="72">
        <f t="shared" ref="E4:E19" si="0">K4*0.888</f>
        <v>82.217255999999992</v>
      </c>
      <c r="F4" s="72">
        <f t="shared" ref="F4:F19" si="1">K4*0.895</f>
        <v>82.865364999999997</v>
      </c>
      <c r="G4" s="72">
        <f t="shared" ref="G4:G19" si="2">K4*0.942</f>
        <v>87.216953999999987</v>
      </c>
      <c r="H4" s="72">
        <f t="shared" ref="H4:H19" si="3">K4*0.977</f>
        <v>90.457498999999984</v>
      </c>
      <c r="I4" s="72">
        <f t="shared" ref="I4:I19" si="4">K4*0.96</f>
        <v>88.88351999999999</v>
      </c>
      <c r="J4" s="72">
        <f>K4*0.993</f>
        <v>91.938890999999984</v>
      </c>
      <c r="K4" s="72">
        <f>'揭阳市2008-2016年土地增值税扣除项目金额标准'!K5*0.95</f>
        <v>92.586999999999989</v>
      </c>
      <c r="L4" s="72">
        <f t="shared" ref="L4:L19" si="5">K4*0.981</f>
        <v>90.827846999999991</v>
      </c>
      <c r="M4" s="85" t="s">
        <v>9</v>
      </c>
    </row>
    <row r="5" spans="1:13" s="46" customFormat="1" ht="18" customHeight="1">
      <c r="A5" s="107"/>
      <c r="B5" s="94"/>
      <c r="C5" s="96" t="s">
        <v>10</v>
      </c>
      <c r="D5" s="52" t="s">
        <v>11</v>
      </c>
      <c r="E5" s="72">
        <f t="shared" si="0"/>
        <v>94.176129599999996</v>
      </c>
      <c r="F5" s="72">
        <f t="shared" si="1"/>
        <v>94.918509</v>
      </c>
      <c r="G5" s="72">
        <f t="shared" si="2"/>
        <v>99.903056399999983</v>
      </c>
      <c r="H5" s="72">
        <f t="shared" si="3"/>
        <v>103.61495339999999</v>
      </c>
      <c r="I5" s="72">
        <f t="shared" si="4"/>
        <v>101.81203199999999</v>
      </c>
      <c r="J5" s="72">
        <f t="shared" ref="J5:J27" si="6">K5*0.993</f>
        <v>105.31182059999999</v>
      </c>
      <c r="K5" s="72">
        <f>'揭阳市2008-2016年土地增值税扣除项目金额标准'!K6*0.95</f>
        <v>106.05419999999999</v>
      </c>
      <c r="L5" s="72">
        <f t="shared" si="5"/>
        <v>104.03917019999999</v>
      </c>
      <c r="M5" s="86"/>
    </row>
    <row r="6" spans="1:13" s="46" customFormat="1" ht="18" customHeight="1">
      <c r="A6" s="107"/>
      <c r="B6" s="94"/>
      <c r="C6" s="96"/>
      <c r="D6" s="52" t="s">
        <v>12</v>
      </c>
      <c r="E6" s="72">
        <f t="shared" si="0"/>
        <v>114.35672879999998</v>
      </c>
      <c r="F6" s="72">
        <f t="shared" si="1"/>
        <v>115.25818949999999</v>
      </c>
      <c r="G6" s="72">
        <f t="shared" si="2"/>
        <v>121.31085419999997</v>
      </c>
      <c r="H6" s="72">
        <f t="shared" si="3"/>
        <v>125.81815769999997</v>
      </c>
      <c r="I6" s="72">
        <f t="shared" si="4"/>
        <v>123.62889599999997</v>
      </c>
      <c r="J6" s="72">
        <f t="shared" si="6"/>
        <v>127.87863929999997</v>
      </c>
      <c r="K6" s="72">
        <f>'揭阳市2008-2016年土地增值税扣除项目金额标准'!K7*0.95</f>
        <v>128.78009999999998</v>
      </c>
      <c r="L6" s="72">
        <f t="shared" si="5"/>
        <v>126.33327809999997</v>
      </c>
      <c r="M6" s="86"/>
    </row>
    <row r="7" spans="1:13" s="46" customFormat="1" ht="18" customHeight="1">
      <c r="A7" s="107"/>
      <c r="B7" s="94"/>
      <c r="C7" s="96"/>
      <c r="D7" s="52" t="s">
        <v>13</v>
      </c>
      <c r="E7" s="72">
        <f t="shared" si="0"/>
        <v>153.97049759999999</v>
      </c>
      <c r="F7" s="72">
        <f t="shared" si="1"/>
        <v>155.18422899999999</v>
      </c>
      <c r="G7" s="72">
        <f t="shared" si="2"/>
        <v>163.33356839999999</v>
      </c>
      <c r="H7" s="72">
        <f t="shared" si="3"/>
        <v>169.40222539999999</v>
      </c>
      <c r="I7" s="72">
        <f t="shared" si="4"/>
        <v>166.45459199999999</v>
      </c>
      <c r="J7" s="72">
        <f t="shared" si="6"/>
        <v>172.17646859999999</v>
      </c>
      <c r="K7" s="72">
        <f>'揭阳市2008-2016年土地增值税扣除项目金额标准'!K8*0.95</f>
        <v>173.39019999999999</v>
      </c>
      <c r="L7" s="72">
        <f t="shared" si="5"/>
        <v>170.09578619999999</v>
      </c>
      <c r="M7" s="86"/>
    </row>
    <row r="8" spans="1:13" s="46" customFormat="1" ht="18" customHeight="1">
      <c r="A8" s="107"/>
      <c r="B8" s="109" t="s">
        <v>14</v>
      </c>
      <c r="C8" s="97" t="s">
        <v>15</v>
      </c>
      <c r="D8" s="97"/>
      <c r="E8" s="72">
        <f t="shared" si="0"/>
        <v>2074.8645696000003</v>
      </c>
      <c r="F8" s="72">
        <f t="shared" si="1"/>
        <v>2091.2204840000004</v>
      </c>
      <c r="G8" s="72">
        <f t="shared" si="2"/>
        <v>2201.0387664</v>
      </c>
      <c r="H8" s="72">
        <f t="shared" si="3"/>
        <v>2282.8183383999999</v>
      </c>
      <c r="I8" s="72">
        <f t="shared" si="4"/>
        <v>2243.0968320000002</v>
      </c>
      <c r="J8" s="72">
        <f t="shared" si="6"/>
        <v>2320.2032856000001</v>
      </c>
      <c r="K8" s="72">
        <f>'揭阳市2008-2016年土地增值税扣除项目金额标准'!K9*0.95</f>
        <v>2336.5592000000001</v>
      </c>
      <c r="L8" s="72">
        <f t="shared" si="5"/>
        <v>2292.1645751999999</v>
      </c>
      <c r="M8" s="85" t="s">
        <v>16</v>
      </c>
    </row>
    <row r="9" spans="1:13" s="46" customFormat="1" ht="18" customHeight="1">
      <c r="A9" s="107"/>
      <c r="B9" s="109"/>
      <c r="C9" s="96" t="s">
        <v>17</v>
      </c>
      <c r="D9" s="96"/>
      <c r="E9" s="72">
        <f t="shared" si="0"/>
        <v>2035.2508007999998</v>
      </c>
      <c r="F9" s="72">
        <f t="shared" si="1"/>
        <v>2051.2944444999998</v>
      </c>
      <c r="G9" s="72">
        <f t="shared" si="2"/>
        <v>2159.0160521999996</v>
      </c>
      <c r="H9" s="72">
        <f t="shared" si="3"/>
        <v>2239.2342706999998</v>
      </c>
      <c r="I9" s="72">
        <f t="shared" si="4"/>
        <v>2200.2711359999998</v>
      </c>
      <c r="J9" s="72">
        <f t="shared" si="6"/>
        <v>2275.9054563</v>
      </c>
      <c r="K9" s="72">
        <f>'揭阳市2008-2016年土地增值税扣除项目金额标准'!K10*0.95</f>
        <v>2291.9490999999998</v>
      </c>
      <c r="L9" s="72">
        <f t="shared" si="5"/>
        <v>2248.4020670999998</v>
      </c>
      <c r="M9" s="118"/>
    </row>
    <row r="10" spans="1:13" s="46" customFormat="1" ht="18" customHeight="1">
      <c r="A10" s="107"/>
      <c r="B10" s="109"/>
      <c r="C10" s="98" t="s">
        <v>18</v>
      </c>
      <c r="D10" s="98"/>
      <c r="E10" s="72">
        <f t="shared" si="0"/>
        <v>2091.8312215199994</v>
      </c>
      <c r="F10" s="72">
        <f t="shared" si="1"/>
        <v>2108.3208820499995</v>
      </c>
      <c r="G10" s="72">
        <f t="shared" si="2"/>
        <v>2219.0371741799995</v>
      </c>
      <c r="H10" s="72">
        <f t="shared" si="3"/>
        <v>2301.4854768299997</v>
      </c>
      <c r="I10" s="72">
        <f t="shared" si="4"/>
        <v>2261.4391583999995</v>
      </c>
      <c r="J10" s="72">
        <f t="shared" si="6"/>
        <v>2339.1761294699995</v>
      </c>
      <c r="K10" s="72">
        <f>'揭阳市2008-2016年土地增值税扣除项目金额标准'!K11*0.95</f>
        <v>2355.6657899999996</v>
      </c>
      <c r="L10" s="72">
        <f t="shared" si="5"/>
        <v>2310.9081399899997</v>
      </c>
      <c r="M10" s="118"/>
    </row>
    <row r="11" spans="1:13" s="46" customFormat="1" ht="18" customHeight="1">
      <c r="A11" s="107"/>
      <c r="B11" s="94"/>
      <c r="C11" s="96" t="s">
        <v>19</v>
      </c>
      <c r="D11" s="96"/>
      <c r="E11" s="72">
        <f t="shared" si="0"/>
        <v>944.0035848</v>
      </c>
      <c r="F11" s="72">
        <f t="shared" si="1"/>
        <v>951.44505449999997</v>
      </c>
      <c r="G11" s="72">
        <f t="shared" si="2"/>
        <v>1001.4092082</v>
      </c>
      <c r="H11" s="72">
        <f t="shared" si="3"/>
        <v>1038.6165567</v>
      </c>
      <c r="I11" s="72">
        <f t="shared" si="4"/>
        <v>1020.544416</v>
      </c>
      <c r="J11" s="72">
        <f t="shared" si="6"/>
        <v>1055.6256303</v>
      </c>
      <c r="K11" s="72">
        <f>'揭阳市2008-2016年土地增值税扣除项目金额标准'!K12*0.95</f>
        <v>1063.0671</v>
      </c>
      <c r="L11" s="72">
        <f t="shared" si="5"/>
        <v>1042.8688250999999</v>
      </c>
      <c r="M11" s="76" t="s">
        <v>20</v>
      </c>
    </row>
    <row r="12" spans="1:13" s="46" customFormat="1" ht="18" customHeight="1">
      <c r="A12" s="107"/>
      <c r="B12" s="110" t="s">
        <v>21</v>
      </c>
      <c r="C12" s="97" t="s">
        <v>22</v>
      </c>
      <c r="D12" s="58" t="s">
        <v>23</v>
      </c>
      <c r="E12" s="72">
        <f t="shared" si="0"/>
        <v>1442.1280417200001</v>
      </c>
      <c r="F12" s="72">
        <f t="shared" si="1"/>
        <v>1453.4961681750001</v>
      </c>
      <c r="G12" s="72">
        <f t="shared" si="2"/>
        <v>1529.82501723</v>
      </c>
      <c r="H12" s="72">
        <f t="shared" si="3"/>
        <v>1586.6656495049999</v>
      </c>
      <c r="I12" s="72">
        <f t="shared" si="4"/>
        <v>1559.0573423999999</v>
      </c>
      <c r="J12" s="72">
        <f t="shared" si="6"/>
        <v>1612.6499385449999</v>
      </c>
      <c r="K12" s="72">
        <f>'揭阳市2008-2016年土地增值税扣除项目金额标准'!K13*0.95</f>
        <v>1624.018065</v>
      </c>
      <c r="L12" s="72">
        <f t="shared" si="5"/>
        <v>1593.161721765</v>
      </c>
      <c r="M12" s="83" t="s">
        <v>24</v>
      </c>
    </row>
    <row r="13" spans="1:13" s="46" customFormat="1" ht="18" customHeight="1">
      <c r="A13" s="107"/>
      <c r="B13" s="110"/>
      <c r="C13" s="96"/>
      <c r="D13" s="52" t="s">
        <v>25</v>
      </c>
      <c r="E13" s="72">
        <f t="shared" si="0"/>
        <v>1626.0330948000001</v>
      </c>
      <c r="F13" s="72">
        <f t="shared" si="1"/>
        <v>1638.8509232500001</v>
      </c>
      <c r="G13" s="72">
        <f t="shared" si="2"/>
        <v>1724.9134856999999</v>
      </c>
      <c r="H13" s="72">
        <f t="shared" si="3"/>
        <v>1789.00262795</v>
      </c>
      <c r="I13" s="72">
        <f t="shared" si="4"/>
        <v>1757.8736159999999</v>
      </c>
      <c r="J13" s="72">
        <f t="shared" si="6"/>
        <v>1818.30052155</v>
      </c>
      <c r="K13" s="72">
        <f>'揭阳市2008-2016年土地增值税扣除项目金额标准'!K14*0.95</f>
        <v>1831.11835</v>
      </c>
      <c r="L13" s="72">
        <f t="shared" si="5"/>
        <v>1796.32710135</v>
      </c>
      <c r="M13" s="84"/>
    </row>
    <row r="14" spans="1:13" s="46" customFormat="1" ht="18" customHeight="1">
      <c r="A14" s="107"/>
      <c r="B14" s="110"/>
      <c r="C14" s="96" t="s">
        <v>26</v>
      </c>
      <c r="D14" s="96"/>
      <c r="E14" s="72">
        <f t="shared" si="0"/>
        <v>1570.6485614400001</v>
      </c>
      <c r="F14" s="72">
        <f t="shared" si="1"/>
        <v>1583.0298001000001</v>
      </c>
      <c r="G14" s="72">
        <f t="shared" si="2"/>
        <v>1666.1609739599999</v>
      </c>
      <c r="H14" s="72">
        <f t="shared" si="3"/>
        <v>1728.0671672599999</v>
      </c>
      <c r="I14" s="72">
        <f t="shared" si="4"/>
        <v>1697.9984448</v>
      </c>
      <c r="J14" s="72">
        <f t="shared" si="6"/>
        <v>1756.36714134</v>
      </c>
      <c r="K14" s="72">
        <f>'揭阳市2008-2016年土地增值税扣除项目金额标准'!K15*0.95</f>
        <v>1768.74838</v>
      </c>
      <c r="L14" s="72">
        <f t="shared" si="5"/>
        <v>1735.14216078</v>
      </c>
      <c r="M14" s="84"/>
    </row>
    <row r="15" spans="1:13" s="46" customFormat="1" ht="18" customHeight="1">
      <c r="A15" s="107"/>
      <c r="B15" s="110"/>
      <c r="C15" s="96" t="s">
        <v>27</v>
      </c>
      <c r="D15" s="96"/>
      <c r="E15" s="72">
        <f t="shared" si="0"/>
        <v>1403.07484512</v>
      </c>
      <c r="F15" s="72">
        <f t="shared" si="1"/>
        <v>1414.1351198</v>
      </c>
      <c r="G15" s="72">
        <f t="shared" si="2"/>
        <v>1488.3969640799999</v>
      </c>
      <c r="H15" s="72">
        <f t="shared" si="3"/>
        <v>1543.6983374799997</v>
      </c>
      <c r="I15" s="72">
        <f t="shared" si="4"/>
        <v>1516.8376703999998</v>
      </c>
      <c r="J15" s="72">
        <f t="shared" si="6"/>
        <v>1568.9789653199998</v>
      </c>
      <c r="K15" s="72">
        <f>'揭阳市2008-2016年土地增值税扣除项目金额标准'!K16*0.95</f>
        <v>1580.0392399999998</v>
      </c>
      <c r="L15" s="72">
        <f t="shared" si="5"/>
        <v>1550.0184944399998</v>
      </c>
      <c r="M15" s="84"/>
    </row>
    <row r="16" spans="1:13" s="46" customFormat="1" ht="18" customHeight="1">
      <c r="A16" s="107"/>
      <c r="B16" s="110"/>
      <c r="C16" s="96" t="s">
        <v>28</v>
      </c>
      <c r="D16" s="52" t="s">
        <v>29</v>
      </c>
      <c r="E16" s="72">
        <f t="shared" si="0"/>
        <v>1171.595898</v>
      </c>
      <c r="F16" s="72">
        <f t="shared" si="1"/>
        <v>1180.8314512499999</v>
      </c>
      <c r="G16" s="72">
        <f t="shared" si="2"/>
        <v>1242.8415944999999</v>
      </c>
      <c r="H16" s="72">
        <f t="shared" si="3"/>
        <v>1289.01936075</v>
      </c>
      <c r="I16" s="72">
        <f t="shared" si="4"/>
        <v>1266.59016</v>
      </c>
      <c r="J16" s="72">
        <f t="shared" si="6"/>
        <v>1310.1291967499999</v>
      </c>
      <c r="K16" s="72">
        <f>'揭阳市2008-2016年土地增值税扣除项目金额标准'!K17*0.95</f>
        <v>1319.36475</v>
      </c>
      <c r="L16" s="72">
        <f t="shared" si="5"/>
        <v>1294.2968197499999</v>
      </c>
      <c r="M16" s="84"/>
    </row>
    <row r="17" spans="1:13" s="46" customFormat="1" ht="18" customHeight="1">
      <c r="A17" s="107"/>
      <c r="B17" s="110"/>
      <c r="C17" s="96"/>
      <c r="D17" s="52" t="s">
        <v>30</v>
      </c>
      <c r="E17" s="80">
        <f t="shared" si="0"/>
        <v>1204.5283936055996</v>
      </c>
      <c r="F17" s="80">
        <f t="shared" si="1"/>
        <v>1214.0235498614998</v>
      </c>
      <c r="G17" s="80">
        <f t="shared" si="2"/>
        <v>1277.7767418653996</v>
      </c>
      <c r="H17" s="80">
        <f t="shared" si="3"/>
        <v>1325.2525231448997</v>
      </c>
      <c r="I17" s="80">
        <f t="shared" si="4"/>
        <v>1302.1928579519995</v>
      </c>
      <c r="J17" s="80">
        <f t="shared" si="6"/>
        <v>1346.9557374440997</v>
      </c>
      <c r="K17" s="80">
        <f>'揭阳市2008-2016年土地增值税扣除项目金额标准'!K18*0.95</f>
        <v>1356.4508936999996</v>
      </c>
      <c r="L17" s="80">
        <f t="shared" si="5"/>
        <v>1330.6783267196995</v>
      </c>
      <c r="M17" s="84"/>
    </row>
    <row r="18" spans="1:13" s="46" customFormat="1" ht="18" customHeight="1">
      <c r="A18" s="107"/>
      <c r="B18" s="110"/>
      <c r="C18" s="96"/>
      <c r="D18" s="52" t="s">
        <v>31</v>
      </c>
      <c r="E18" s="80">
        <f t="shared" si="0"/>
        <v>1241.4017117771998</v>
      </c>
      <c r="F18" s="80">
        <f t="shared" si="1"/>
        <v>1251.1875360817498</v>
      </c>
      <c r="G18" s="80">
        <f t="shared" si="2"/>
        <v>1316.8923564122997</v>
      </c>
      <c r="H18" s="80">
        <f t="shared" si="3"/>
        <v>1365.8214779350499</v>
      </c>
      <c r="I18" s="80">
        <f t="shared" si="4"/>
        <v>1342.0559046239998</v>
      </c>
      <c r="J18" s="80">
        <f t="shared" si="6"/>
        <v>1388.1890763454498</v>
      </c>
      <c r="K18" s="80">
        <f>'揭阳市2008-2016年土地增值税扣除项目金额标准'!K19*0.95</f>
        <v>1397.9749006499999</v>
      </c>
      <c r="L18" s="80">
        <f t="shared" si="5"/>
        <v>1371.4133775376499</v>
      </c>
      <c r="M18" s="84"/>
    </row>
    <row r="19" spans="1:13" s="46" customFormat="1" ht="18" customHeight="1">
      <c r="A19" s="107"/>
      <c r="B19" s="110"/>
      <c r="C19" s="96"/>
      <c r="D19" s="52" t="s">
        <v>32</v>
      </c>
      <c r="E19" s="68">
        <f t="shared" si="0"/>
        <v>1263.1933954799997</v>
      </c>
      <c r="F19" s="68">
        <f t="shared" si="1"/>
        <v>1273.1510010749998</v>
      </c>
      <c r="G19" s="68">
        <f t="shared" si="2"/>
        <v>1340.0092100699997</v>
      </c>
      <c r="H19" s="68">
        <f t="shared" si="3"/>
        <v>1389.7972380449999</v>
      </c>
      <c r="I19" s="68">
        <f t="shared" si="4"/>
        <v>1365.6144815999996</v>
      </c>
      <c r="J19" s="68">
        <f t="shared" si="6"/>
        <v>1412.5574794049999</v>
      </c>
      <c r="K19" s="68">
        <f>'揭阳市2008-2016年土地增值税扣除项目金额标准'!K20*0.95</f>
        <v>1422.5150849999998</v>
      </c>
      <c r="L19" s="68">
        <f t="shared" si="5"/>
        <v>1395.4872983849998</v>
      </c>
      <c r="M19" s="84"/>
    </row>
    <row r="20" spans="1:13" s="46" customFormat="1" ht="18" customHeight="1">
      <c r="A20" s="107"/>
      <c r="B20" s="110"/>
      <c r="C20" s="96"/>
      <c r="D20" s="67" t="s">
        <v>33</v>
      </c>
      <c r="E20" s="80">
        <f t="shared" ref="E20:E38" si="7">K20*0.888</f>
        <v>1354.1376394895997</v>
      </c>
      <c r="F20" s="80">
        <f t="shared" ref="F20:F38" si="8">K20*0.895</f>
        <v>1364.8121479089998</v>
      </c>
      <c r="G20" s="80">
        <f t="shared" ref="G20:G38" si="9">K20*0.942</f>
        <v>1436.4838472963995</v>
      </c>
      <c r="H20" s="80">
        <f t="shared" ref="H20:H38" si="10">K20*0.977</f>
        <v>1489.8563893933997</v>
      </c>
      <c r="I20" s="80">
        <f t="shared" ref="I20:I38" si="11">K20*0.96</f>
        <v>1463.9325832319996</v>
      </c>
      <c r="J20" s="80">
        <f t="shared" si="6"/>
        <v>1514.2552657805998</v>
      </c>
      <c r="K20" s="80">
        <f>'揭阳市2008-2016年土地增值税扣除项目金额标准'!K21*0.95</f>
        <v>1524.9297741999997</v>
      </c>
      <c r="L20" s="80">
        <f t="shared" ref="L20:L38" si="12">K20*0.981</f>
        <v>1495.9561084901995</v>
      </c>
      <c r="M20" s="84"/>
    </row>
    <row r="21" spans="1:13" s="46" customFormat="1" ht="18" customHeight="1">
      <c r="A21" s="107"/>
      <c r="B21" s="110"/>
      <c r="C21" s="96"/>
      <c r="D21" s="67" t="s">
        <v>34</v>
      </c>
      <c r="E21" s="72">
        <f t="shared" si="7"/>
        <v>1480.4711801999997</v>
      </c>
      <c r="F21" s="72">
        <f t="shared" si="8"/>
        <v>1492.1415611249997</v>
      </c>
      <c r="G21" s="72">
        <f t="shared" si="9"/>
        <v>1570.4998330499998</v>
      </c>
      <c r="H21" s="72">
        <f t="shared" si="10"/>
        <v>1628.8517376749996</v>
      </c>
      <c r="I21" s="72">
        <f t="shared" si="11"/>
        <v>1600.5093839999997</v>
      </c>
      <c r="J21" s="72">
        <f t="shared" si="6"/>
        <v>1655.5268940749997</v>
      </c>
      <c r="K21" s="72">
        <f>'揭阳市2008-2016年土地增值税扣除项目金额标准'!K22*0.95</f>
        <v>1667.1972749999998</v>
      </c>
      <c r="L21" s="72">
        <f t="shared" si="12"/>
        <v>1635.5205267749998</v>
      </c>
      <c r="M21" s="84"/>
    </row>
    <row r="22" spans="1:13" s="46" customFormat="1" ht="18" customHeight="1">
      <c r="A22" s="107"/>
      <c r="B22" s="110"/>
      <c r="C22" s="96" t="s">
        <v>35</v>
      </c>
      <c r="D22" s="52" t="s">
        <v>29</v>
      </c>
      <c r="E22" s="72">
        <f t="shared" si="7"/>
        <v>1484.7315289199998</v>
      </c>
      <c r="F22" s="72">
        <f t="shared" si="8"/>
        <v>1496.4354936749999</v>
      </c>
      <c r="G22" s="72">
        <f t="shared" si="9"/>
        <v>1575.0192570299998</v>
      </c>
      <c r="H22" s="72">
        <f t="shared" si="10"/>
        <v>1633.5390808049999</v>
      </c>
      <c r="I22" s="72">
        <f t="shared" si="11"/>
        <v>1605.1151663999999</v>
      </c>
      <c r="J22" s="72">
        <f t="shared" si="6"/>
        <v>1660.2910002449999</v>
      </c>
      <c r="K22" s="72">
        <f>'揭阳市2008-2016年土地增值税扣除项目金额标准'!K23*0.95</f>
        <v>1671.9949649999999</v>
      </c>
      <c r="L22" s="72">
        <f t="shared" si="12"/>
        <v>1640.227060665</v>
      </c>
      <c r="M22" s="85" t="s">
        <v>36</v>
      </c>
    </row>
    <row r="23" spans="1:13" s="46" customFormat="1" ht="18" customHeight="1">
      <c r="A23" s="107"/>
      <c r="B23" s="110"/>
      <c r="C23" s="96"/>
      <c r="D23" s="52" t="s">
        <v>37</v>
      </c>
      <c r="E23" s="80">
        <f t="shared" si="7"/>
        <v>1268.8383575340001</v>
      </c>
      <c r="F23" s="80">
        <f t="shared" si="8"/>
        <v>1278.8404617037502</v>
      </c>
      <c r="G23" s="80">
        <f t="shared" si="9"/>
        <v>1345.9974468435</v>
      </c>
      <c r="H23" s="80">
        <f t="shared" si="10"/>
        <v>1396.0079676922501</v>
      </c>
      <c r="I23" s="80">
        <f t="shared" si="11"/>
        <v>1371.7171432800001</v>
      </c>
      <c r="J23" s="80">
        <f t="shared" si="6"/>
        <v>1418.86992008025</v>
      </c>
      <c r="K23" s="80">
        <f>'揭阳市2008-2016年土地增值税扣除项目金额标准'!K24*0.95</f>
        <v>1428.8720242500001</v>
      </c>
      <c r="L23" s="80">
        <f t="shared" si="12"/>
        <v>1401.72345578925</v>
      </c>
      <c r="M23" s="86"/>
    </row>
    <row r="24" spans="1:13" s="46" customFormat="1" ht="18" customHeight="1">
      <c r="A24" s="107"/>
      <c r="B24" s="110"/>
      <c r="C24" s="96"/>
      <c r="D24" s="52" t="s">
        <v>38</v>
      </c>
      <c r="E24" s="80">
        <f t="shared" si="7"/>
        <v>1320.1045537979999</v>
      </c>
      <c r="F24" s="80">
        <f t="shared" si="8"/>
        <v>1330.51078338875</v>
      </c>
      <c r="G24" s="80">
        <f t="shared" si="9"/>
        <v>1400.3811820694998</v>
      </c>
      <c r="H24" s="80">
        <f t="shared" si="10"/>
        <v>1452.41233002325</v>
      </c>
      <c r="I24" s="80">
        <f t="shared" si="11"/>
        <v>1427.1400581599999</v>
      </c>
      <c r="J24" s="80">
        <f t="shared" si="6"/>
        <v>1476.1979976592499</v>
      </c>
      <c r="K24" s="80">
        <f>'揭阳市2008-2016年土地增值税扣除项目金额标准'!K25*0.95</f>
        <v>1486.6042272499999</v>
      </c>
      <c r="L24" s="80">
        <f t="shared" si="12"/>
        <v>1458.3587469322499</v>
      </c>
      <c r="M24" s="86"/>
    </row>
    <row r="25" spans="1:13" s="46" customFormat="1" ht="18" customHeight="1">
      <c r="A25" s="107"/>
      <c r="B25" s="110"/>
      <c r="C25" s="96"/>
      <c r="D25" s="71" t="s">
        <v>39</v>
      </c>
      <c r="E25" s="80">
        <f t="shared" si="7"/>
        <v>1356.9210673199998</v>
      </c>
      <c r="F25" s="80">
        <f t="shared" si="8"/>
        <v>1367.6175171749999</v>
      </c>
      <c r="G25" s="80">
        <f t="shared" si="9"/>
        <v>1439.4365376299997</v>
      </c>
      <c r="H25" s="80">
        <f t="shared" si="10"/>
        <v>1492.9187869049997</v>
      </c>
      <c r="I25" s="80">
        <f t="shared" si="11"/>
        <v>1466.9416943999997</v>
      </c>
      <c r="J25" s="80">
        <f t="shared" si="6"/>
        <v>1517.3678151449997</v>
      </c>
      <c r="K25" s="80">
        <f>'揭阳市2008-2016年土地增值税扣除项目金额标准'!K26*0.95</f>
        <v>1528.0642649999998</v>
      </c>
      <c r="L25" s="80">
        <f t="shared" si="12"/>
        <v>1499.0310439649998</v>
      </c>
      <c r="M25" s="86"/>
    </row>
    <row r="26" spans="1:13" s="46" customFormat="1" ht="18" customHeight="1">
      <c r="A26" s="107"/>
      <c r="B26" s="110"/>
      <c r="C26" s="96"/>
      <c r="D26" s="67" t="s">
        <v>34</v>
      </c>
      <c r="E26" s="72">
        <f t="shared" si="7"/>
        <v>1483.3114126799999</v>
      </c>
      <c r="F26" s="72">
        <f t="shared" si="8"/>
        <v>1495.0041828249998</v>
      </c>
      <c r="G26" s="72">
        <f t="shared" si="9"/>
        <v>1573.5127823699997</v>
      </c>
      <c r="H26" s="72">
        <f t="shared" si="10"/>
        <v>1631.9766330949999</v>
      </c>
      <c r="I26" s="72">
        <f t="shared" si="11"/>
        <v>1603.5799055999998</v>
      </c>
      <c r="J26" s="72">
        <f t="shared" si="6"/>
        <v>1658.7029648549999</v>
      </c>
      <c r="K26" s="72">
        <f>'揭阳市2008-2016年土地增值税扣除项目金额标准'!K27*0.95</f>
        <v>1670.3957349999998</v>
      </c>
      <c r="L26" s="72">
        <f t="shared" si="12"/>
        <v>1638.6582160349999</v>
      </c>
      <c r="M26" s="86"/>
    </row>
    <row r="27" spans="1:13" s="46" customFormat="1" ht="63.95" customHeight="1">
      <c r="A27" s="107"/>
      <c r="B27" s="109" t="s">
        <v>40</v>
      </c>
      <c r="C27" s="111" t="s">
        <v>41</v>
      </c>
      <c r="D27" s="112"/>
      <c r="E27" s="72">
        <f t="shared" si="7"/>
        <v>710.4</v>
      </c>
      <c r="F27" s="72">
        <f t="shared" si="8"/>
        <v>716</v>
      </c>
      <c r="G27" s="72">
        <f t="shared" si="9"/>
        <v>753.59999999999991</v>
      </c>
      <c r="H27" s="72">
        <f t="shared" si="10"/>
        <v>781.6</v>
      </c>
      <c r="I27" s="72">
        <f t="shared" si="11"/>
        <v>768</v>
      </c>
      <c r="J27" s="72">
        <f t="shared" si="6"/>
        <v>794.4</v>
      </c>
      <c r="K27" s="81">
        <v>800</v>
      </c>
      <c r="L27" s="72">
        <f t="shared" si="12"/>
        <v>784.8</v>
      </c>
      <c r="M27" s="82" t="s">
        <v>42</v>
      </c>
    </row>
    <row r="28" spans="1:13" s="46" customFormat="1" ht="18" customHeight="1">
      <c r="A28" s="107"/>
      <c r="B28" s="109"/>
      <c r="C28" s="98" t="s">
        <v>43</v>
      </c>
      <c r="D28" s="53" t="s">
        <v>44</v>
      </c>
      <c r="E28" s="72">
        <f t="shared" si="7"/>
        <v>357.15923435999997</v>
      </c>
      <c r="F28" s="72">
        <f t="shared" si="8"/>
        <v>359.97467877499997</v>
      </c>
      <c r="G28" s="72">
        <f t="shared" si="9"/>
        <v>378.87837698999994</v>
      </c>
      <c r="H28" s="72">
        <f t="shared" si="10"/>
        <v>392.95559906499994</v>
      </c>
      <c r="I28" s="72">
        <f t="shared" si="11"/>
        <v>386.11809119999992</v>
      </c>
      <c r="J28" s="72">
        <f t="shared" ref="J28:J38" si="13">K28*0.993</f>
        <v>399.39090058499994</v>
      </c>
      <c r="K28" s="72">
        <f>'揭阳市2008-2016年土地增值税扣除项目金额标准'!K29*0.95</f>
        <v>402.20634499999994</v>
      </c>
      <c r="L28" s="72">
        <f t="shared" si="12"/>
        <v>394.56442444499993</v>
      </c>
      <c r="M28" s="86" t="s">
        <v>45</v>
      </c>
    </row>
    <row r="29" spans="1:13" s="46" customFormat="1" ht="18" customHeight="1">
      <c r="A29" s="107"/>
      <c r="B29" s="113"/>
      <c r="C29" s="99"/>
      <c r="D29" s="60" t="s">
        <v>46</v>
      </c>
      <c r="E29" s="72">
        <f t="shared" si="7"/>
        <v>610.64998319999995</v>
      </c>
      <c r="F29" s="72">
        <f t="shared" si="8"/>
        <v>615.46366549999993</v>
      </c>
      <c r="G29" s="72">
        <f t="shared" si="9"/>
        <v>647.78410379999991</v>
      </c>
      <c r="H29" s="72">
        <f t="shared" si="10"/>
        <v>671.85251529999994</v>
      </c>
      <c r="I29" s="72">
        <f t="shared" si="11"/>
        <v>660.1621439999999</v>
      </c>
      <c r="J29" s="72">
        <f t="shared" si="13"/>
        <v>682.85521769999991</v>
      </c>
      <c r="K29" s="72">
        <f>'揭阳市2008-2016年土地增值税扣除项目金额标准'!K30*0.95</f>
        <v>687.66889999999989</v>
      </c>
      <c r="L29" s="72">
        <f t="shared" si="12"/>
        <v>674.60319089999984</v>
      </c>
      <c r="M29" s="87"/>
    </row>
    <row r="30" spans="1:13" s="46" customFormat="1" ht="21.95" customHeight="1">
      <c r="A30" s="108"/>
      <c r="B30" s="102" t="s">
        <v>47</v>
      </c>
      <c r="C30" s="102"/>
      <c r="D30" s="102"/>
      <c r="E30" s="72">
        <f t="shared" si="7"/>
        <v>3195.2615399999995</v>
      </c>
      <c r="F30" s="72">
        <f t="shared" si="8"/>
        <v>3220.4494124999997</v>
      </c>
      <c r="G30" s="72">
        <f t="shared" si="9"/>
        <v>3389.5679849999992</v>
      </c>
      <c r="H30" s="72">
        <f t="shared" si="10"/>
        <v>3515.5073474999995</v>
      </c>
      <c r="I30" s="72">
        <f t="shared" si="11"/>
        <v>3454.3367999999996</v>
      </c>
      <c r="J30" s="72">
        <f t="shared" si="13"/>
        <v>3573.0796274999993</v>
      </c>
      <c r="K30" s="72">
        <f>'揭阳市2008-2016年土地增值税扣除项目金额标准'!K31*0.95</f>
        <v>3598.2674999999995</v>
      </c>
      <c r="L30" s="72">
        <f t="shared" si="12"/>
        <v>3529.9004174999995</v>
      </c>
      <c r="M30" s="75" t="s">
        <v>48</v>
      </c>
    </row>
    <row r="31" spans="1:13" s="46" customFormat="1" ht="18.95" customHeight="1">
      <c r="A31" s="107" t="s">
        <v>49</v>
      </c>
      <c r="B31" s="93" t="s">
        <v>50</v>
      </c>
      <c r="C31" s="100" t="s">
        <v>51</v>
      </c>
      <c r="D31" s="70" t="s">
        <v>52</v>
      </c>
      <c r="E31" s="72">
        <f t="shared" si="7"/>
        <v>1221.2999663999999</v>
      </c>
      <c r="F31" s="72">
        <f t="shared" si="8"/>
        <v>1230.9273309999999</v>
      </c>
      <c r="G31" s="72">
        <f t="shared" si="9"/>
        <v>1295.5682075999998</v>
      </c>
      <c r="H31" s="72">
        <f t="shared" si="10"/>
        <v>1343.7050305999999</v>
      </c>
      <c r="I31" s="72">
        <f t="shared" si="11"/>
        <v>1320.3242879999998</v>
      </c>
      <c r="J31" s="72">
        <f t="shared" si="13"/>
        <v>1365.7104353999998</v>
      </c>
      <c r="K31" s="72">
        <f>'揭阳市2008-2016年土地增值税扣除项目金额标准'!K32*0.95</f>
        <v>1375.3377999999998</v>
      </c>
      <c r="L31" s="72">
        <f t="shared" si="12"/>
        <v>1349.2063817999997</v>
      </c>
      <c r="M31" s="83" t="s">
        <v>53</v>
      </c>
    </row>
    <row r="32" spans="1:13" s="46" customFormat="1" ht="18.95" customHeight="1">
      <c r="A32" s="107"/>
      <c r="B32" s="93"/>
      <c r="C32" s="101"/>
      <c r="D32" s="70" t="s">
        <v>54</v>
      </c>
      <c r="E32" s="72">
        <f t="shared" si="7"/>
        <v>918.10514915999988</v>
      </c>
      <c r="F32" s="72">
        <f t="shared" si="8"/>
        <v>925.34246452499997</v>
      </c>
      <c r="G32" s="72">
        <f t="shared" si="9"/>
        <v>973.9358676899999</v>
      </c>
      <c r="H32" s="72">
        <f t="shared" si="10"/>
        <v>1010.1224445149999</v>
      </c>
      <c r="I32" s="72">
        <f t="shared" si="11"/>
        <v>992.54610719999982</v>
      </c>
      <c r="J32" s="72">
        <f t="shared" si="13"/>
        <v>1026.6648796349998</v>
      </c>
      <c r="K32" s="72">
        <f>'揭阳市2008-2016年土地增值税扣除项目金额标准'!K33*0.95</f>
        <v>1033.9021949999999</v>
      </c>
      <c r="L32" s="72">
        <f t="shared" si="12"/>
        <v>1014.2580532949999</v>
      </c>
      <c r="M32" s="84"/>
    </row>
    <row r="33" spans="1:13" s="46" customFormat="1" ht="18.95" customHeight="1">
      <c r="A33" s="107"/>
      <c r="B33" s="94"/>
      <c r="C33" s="103" t="s">
        <v>55</v>
      </c>
      <c r="D33" s="103"/>
      <c r="E33" s="72">
        <f t="shared" si="7"/>
        <v>274.08243431999995</v>
      </c>
      <c r="F33" s="72">
        <f t="shared" si="8"/>
        <v>276.24299404999994</v>
      </c>
      <c r="G33" s="72">
        <f t="shared" si="9"/>
        <v>290.74960937999992</v>
      </c>
      <c r="H33" s="72">
        <f t="shared" si="10"/>
        <v>301.55240802999992</v>
      </c>
      <c r="I33" s="72">
        <f t="shared" si="11"/>
        <v>296.30533439999994</v>
      </c>
      <c r="J33" s="72">
        <f t="shared" si="13"/>
        <v>306.49083026999995</v>
      </c>
      <c r="K33" s="72">
        <f>'揭阳市2008-2016年土地增值税扣除项目金额标准'!K34*0.95</f>
        <v>308.65138999999994</v>
      </c>
      <c r="L33" s="72">
        <f t="shared" si="12"/>
        <v>302.78701358999996</v>
      </c>
      <c r="M33" s="84"/>
    </row>
    <row r="34" spans="1:13" s="46" customFormat="1" ht="18.95" customHeight="1">
      <c r="A34" s="107"/>
      <c r="B34" s="94"/>
      <c r="C34" s="104" t="s">
        <v>56</v>
      </c>
      <c r="D34" s="104"/>
      <c r="E34" s="72">
        <f t="shared" si="7"/>
        <v>1136.0929919999999</v>
      </c>
      <c r="F34" s="72">
        <f t="shared" si="8"/>
        <v>1145.0486799999999</v>
      </c>
      <c r="G34" s="72">
        <f t="shared" si="9"/>
        <v>1205.1797279999998</v>
      </c>
      <c r="H34" s="72">
        <f t="shared" si="10"/>
        <v>1249.9581679999997</v>
      </c>
      <c r="I34" s="72">
        <f t="shared" si="11"/>
        <v>1228.2086399999998</v>
      </c>
      <c r="J34" s="72">
        <f t="shared" si="13"/>
        <v>1270.4283119999998</v>
      </c>
      <c r="K34" s="72">
        <f>'揭阳市2008-2016年土地增值税扣除项目金额标准'!K35*0.95</f>
        <v>1279.3839999999998</v>
      </c>
      <c r="L34" s="72">
        <f t="shared" si="12"/>
        <v>1255.0757039999999</v>
      </c>
      <c r="M34" s="88"/>
    </row>
    <row r="35" spans="1:13" s="46" customFormat="1" ht="27" customHeight="1">
      <c r="A35" s="107"/>
      <c r="B35" s="94"/>
      <c r="C35" s="105" t="s">
        <v>57</v>
      </c>
      <c r="D35" s="106"/>
      <c r="E35" s="72">
        <f t="shared" si="7"/>
        <v>79.92</v>
      </c>
      <c r="F35" s="72">
        <f t="shared" si="8"/>
        <v>80.55</v>
      </c>
      <c r="G35" s="72">
        <f t="shared" si="9"/>
        <v>84.78</v>
      </c>
      <c r="H35" s="72">
        <f t="shared" si="10"/>
        <v>87.929999999999993</v>
      </c>
      <c r="I35" s="72">
        <f t="shared" si="11"/>
        <v>86.399999999999991</v>
      </c>
      <c r="J35" s="72">
        <f t="shared" si="13"/>
        <v>89.37</v>
      </c>
      <c r="K35" s="68">
        <v>90</v>
      </c>
      <c r="L35" s="72">
        <f t="shared" si="12"/>
        <v>88.289999999999992</v>
      </c>
      <c r="M35" s="78" t="s">
        <v>58</v>
      </c>
    </row>
    <row r="36" spans="1:13" s="46" customFormat="1" ht="20.100000000000001" customHeight="1">
      <c r="A36" s="107"/>
      <c r="B36" s="95" t="s">
        <v>59</v>
      </c>
      <c r="C36" s="102" t="s">
        <v>60</v>
      </c>
      <c r="D36" s="52" t="s">
        <v>61</v>
      </c>
      <c r="E36" s="72">
        <f t="shared" si="7"/>
        <v>431.00527883999996</v>
      </c>
      <c r="F36" s="72">
        <f t="shared" si="8"/>
        <v>434.40284297499994</v>
      </c>
      <c r="G36" s="72">
        <f t="shared" si="9"/>
        <v>457.21505930999996</v>
      </c>
      <c r="H36" s="72">
        <f t="shared" si="10"/>
        <v>474.20287998499992</v>
      </c>
      <c r="I36" s="72">
        <f t="shared" si="11"/>
        <v>465.95165279999992</v>
      </c>
      <c r="J36" s="72">
        <f t="shared" si="13"/>
        <v>481.96874086499997</v>
      </c>
      <c r="K36" s="72">
        <f>'揭阳市2008-2016年土地增值税扣除项目金额标准'!K37*0.95</f>
        <v>485.36630499999995</v>
      </c>
      <c r="L36" s="72">
        <f t="shared" si="12"/>
        <v>476.14434520499992</v>
      </c>
      <c r="M36" s="89" t="s">
        <v>62</v>
      </c>
    </row>
    <row r="37" spans="1:13" s="46" customFormat="1" ht="20.100000000000001" customHeight="1">
      <c r="A37" s="107"/>
      <c r="B37" s="95"/>
      <c r="C37" s="96"/>
      <c r="D37" s="52" t="s">
        <v>63</v>
      </c>
      <c r="E37" s="72">
        <f t="shared" si="7"/>
        <v>1357.6311254399998</v>
      </c>
      <c r="F37" s="72">
        <f t="shared" si="8"/>
        <v>1368.3331725999997</v>
      </c>
      <c r="G37" s="72">
        <f t="shared" si="9"/>
        <v>1440.1897749599996</v>
      </c>
      <c r="H37" s="72">
        <f t="shared" si="10"/>
        <v>1493.7000107599997</v>
      </c>
      <c r="I37" s="72">
        <f t="shared" si="11"/>
        <v>1467.7093247999996</v>
      </c>
      <c r="J37" s="72">
        <f t="shared" si="13"/>
        <v>1518.1618328399995</v>
      </c>
      <c r="K37" s="72">
        <f>'揭阳市2008-2016年土地增值税扣除项目金额标准'!K38*0.95</f>
        <v>1528.8638799999997</v>
      </c>
      <c r="L37" s="72">
        <f t="shared" si="12"/>
        <v>1499.8154662799996</v>
      </c>
      <c r="M37" s="89"/>
    </row>
    <row r="38" spans="1:13" s="46" customFormat="1" ht="20.100000000000001" customHeight="1">
      <c r="A38" s="107"/>
      <c r="B38" s="95"/>
      <c r="C38" s="102" t="s">
        <v>64</v>
      </c>
      <c r="D38" s="102"/>
      <c r="E38" s="72">
        <f t="shared" si="7"/>
        <v>15.62127864</v>
      </c>
      <c r="F38" s="72">
        <f t="shared" si="8"/>
        <v>15.744419349999999</v>
      </c>
      <c r="G38" s="72">
        <f t="shared" si="9"/>
        <v>16.571221259999998</v>
      </c>
      <c r="H38" s="72">
        <f t="shared" si="10"/>
        <v>17.186924809999997</v>
      </c>
      <c r="I38" s="72">
        <f t="shared" si="11"/>
        <v>16.8878688</v>
      </c>
      <c r="J38" s="72">
        <f t="shared" si="13"/>
        <v>17.468389289999998</v>
      </c>
      <c r="K38" s="72">
        <f>'揭阳市2008-2016年土地增值税扣除项目金额标准'!K39*0.95</f>
        <v>17.591529999999999</v>
      </c>
      <c r="L38" s="72">
        <f t="shared" si="12"/>
        <v>17.25729093</v>
      </c>
      <c r="M38" s="79" t="s">
        <v>65</v>
      </c>
    </row>
    <row r="41" spans="1:13">
      <c r="E41" s="73"/>
      <c r="F41" s="73"/>
      <c r="G41" s="73"/>
      <c r="H41" s="73"/>
      <c r="I41" s="73"/>
      <c r="J41" s="73"/>
      <c r="K41" s="73"/>
    </row>
  </sheetData>
  <mergeCells count="41">
    <mergeCell ref="M2:M3"/>
    <mergeCell ref="M4:M7"/>
    <mergeCell ref="M8:M10"/>
    <mergeCell ref="C15:D15"/>
    <mergeCell ref="C27:D27"/>
    <mergeCell ref="B30:D30"/>
    <mergeCell ref="B27:B29"/>
    <mergeCell ref="A1:B1"/>
    <mergeCell ref="C1:M1"/>
    <mergeCell ref="E2:L2"/>
    <mergeCell ref="C4:D4"/>
    <mergeCell ref="C8:D8"/>
    <mergeCell ref="C9:D9"/>
    <mergeCell ref="C38:D38"/>
    <mergeCell ref="A2:A3"/>
    <mergeCell ref="A4:A30"/>
    <mergeCell ref="A31:A38"/>
    <mergeCell ref="B4:B7"/>
    <mergeCell ref="B8:B11"/>
    <mergeCell ref="B12:B26"/>
    <mergeCell ref="C10:D10"/>
    <mergeCell ref="C11:D11"/>
    <mergeCell ref="C14:D14"/>
    <mergeCell ref="C16:C21"/>
    <mergeCell ref="C22:C26"/>
    <mergeCell ref="C28:C29"/>
    <mergeCell ref="C31:C32"/>
    <mergeCell ref="C36:C37"/>
    <mergeCell ref="C33:D33"/>
    <mergeCell ref="C34:D34"/>
    <mergeCell ref="C35:D35"/>
    <mergeCell ref="M12:M21"/>
    <mergeCell ref="M22:M26"/>
    <mergeCell ref="M28:M29"/>
    <mergeCell ref="M31:M34"/>
    <mergeCell ref="M36:M37"/>
    <mergeCell ref="B2:D3"/>
    <mergeCell ref="B31:B35"/>
    <mergeCell ref="B36:B38"/>
    <mergeCell ref="C5:C7"/>
    <mergeCell ref="C12:C13"/>
  </mergeCells>
  <phoneticPr fontId="35" type="noConversion"/>
  <printOptions horizontalCentered="1"/>
  <pageMargins left="0.15972222222222221" right="0.11944444444444445" top="0.27986111111111112" bottom="0.2" header="7.9861111111111105E-2" footer="0.11944444444444445"/>
  <pageSetup paperSize="8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HL42"/>
  <sheetViews>
    <sheetView tabSelected="1" topLeftCell="E1" zoomScaleNormal="100" workbookViewId="0">
      <selection activeCell="K12" sqref="K12"/>
    </sheetView>
  </sheetViews>
  <sheetFormatPr defaultRowHeight="20.25"/>
  <cols>
    <col min="1" max="1" width="3.875" style="47" customWidth="1"/>
    <col min="2" max="2" width="3.5" style="48" customWidth="1"/>
    <col min="3" max="3" width="6.25" style="48" customWidth="1"/>
    <col min="4" max="4" width="17.5" style="48" customWidth="1"/>
    <col min="5" max="5" width="9.875" style="47" customWidth="1"/>
    <col min="6" max="6" width="11.625" style="47" customWidth="1"/>
    <col min="7" max="7" width="10.625" style="47" customWidth="1"/>
    <col min="8" max="8" width="9.5" style="47" customWidth="1"/>
    <col min="9" max="9" width="9.75" style="47" customWidth="1"/>
    <col min="10" max="10" width="10.125" style="47" customWidth="1"/>
    <col min="11" max="11" width="10" style="47" customWidth="1"/>
    <col min="12" max="12" width="9.875" style="47" customWidth="1"/>
    <col min="13" max="13" width="7.875" style="47" customWidth="1"/>
    <col min="14" max="14" width="53.125" style="47" customWidth="1"/>
    <col min="15" max="213" width="9" style="47"/>
  </cols>
  <sheetData>
    <row r="1" spans="1:220" s="44" customFormat="1" ht="29.1" customHeight="1">
      <c r="A1" s="114" t="s">
        <v>66</v>
      </c>
      <c r="B1" s="114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HF1"/>
      <c r="HG1"/>
      <c r="HH1"/>
      <c r="HI1"/>
      <c r="HJ1"/>
      <c r="HK1"/>
      <c r="HL1"/>
    </row>
    <row r="2" spans="1:220" s="44" customFormat="1" ht="29.1" customHeight="1">
      <c r="A2" s="115" t="s">
        <v>67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HF2"/>
      <c r="HG2"/>
      <c r="HH2"/>
      <c r="HI2"/>
      <c r="HJ2"/>
      <c r="HK2"/>
      <c r="HL2"/>
    </row>
    <row r="3" spans="1:220" s="45" customFormat="1" ht="15.95" customHeight="1">
      <c r="A3" s="91" t="s">
        <v>2</v>
      </c>
      <c r="B3" s="90" t="s">
        <v>3</v>
      </c>
      <c r="C3" s="91"/>
      <c r="D3" s="91"/>
      <c r="E3" s="129" t="s">
        <v>4</v>
      </c>
      <c r="F3" s="130"/>
      <c r="G3" s="130"/>
      <c r="H3" s="130"/>
      <c r="I3" s="130"/>
      <c r="J3" s="130"/>
      <c r="K3" s="130"/>
      <c r="L3" s="130"/>
      <c r="M3" s="90"/>
      <c r="N3" s="116" t="s">
        <v>5</v>
      </c>
    </row>
    <row r="4" spans="1:220" s="45" customFormat="1" ht="17.100000000000001" customHeight="1">
      <c r="A4" s="91"/>
      <c r="B4" s="90"/>
      <c r="C4" s="92"/>
      <c r="D4" s="123"/>
      <c r="E4" s="49">
        <v>2008</v>
      </c>
      <c r="F4" s="50">
        <v>2009</v>
      </c>
      <c r="G4" s="50">
        <v>2010</v>
      </c>
      <c r="H4" s="50">
        <v>2011</v>
      </c>
      <c r="I4" s="50">
        <v>2012</v>
      </c>
      <c r="J4" s="50">
        <v>2013</v>
      </c>
      <c r="K4" s="50">
        <v>2014</v>
      </c>
      <c r="L4" s="50">
        <v>2015</v>
      </c>
      <c r="M4" s="50">
        <v>2016</v>
      </c>
      <c r="N4" s="117"/>
    </row>
    <row r="5" spans="1:220" s="46" customFormat="1" ht="17.100000000000001" customHeight="1">
      <c r="A5" s="107" t="s">
        <v>6</v>
      </c>
      <c r="B5" s="94" t="s">
        <v>7</v>
      </c>
      <c r="C5" s="96" t="s">
        <v>8</v>
      </c>
      <c r="D5" s="127"/>
      <c r="E5" s="54">
        <v>90.832720000000009</v>
      </c>
      <c r="F5" s="55">
        <v>89.760660000000016</v>
      </c>
      <c r="G5" s="55">
        <v>95.218420000000009</v>
      </c>
      <c r="H5" s="55">
        <v>98.726979999999998</v>
      </c>
      <c r="I5" s="55">
        <v>98.337139999999991</v>
      </c>
      <c r="J5" s="55">
        <v>99.993960000000015</v>
      </c>
      <c r="K5" s="55">
        <v>97.46</v>
      </c>
      <c r="L5" s="55">
        <v>92.97684000000001</v>
      </c>
      <c r="M5" s="55">
        <v>99.019360000000006</v>
      </c>
      <c r="N5" s="85" t="s">
        <v>68</v>
      </c>
    </row>
    <row r="6" spans="1:220" s="46" customFormat="1" ht="17.100000000000001" customHeight="1">
      <c r="A6" s="107"/>
      <c r="B6" s="94"/>
      <c r="C6" s="96" t="s">
        <v>10</v>
      </c>
      <c r="D6" s="53" t="s">
        <v>11</v>
      </c>
      <c r="E6" s="56">
        <v>104.044752</v>
      </c>
      <c r="F6" s="57">
        <v>102.816756</v>
      </c>
      <c r="G6" s="57">
        <v>109.068372</v>
      </c>
      <c r="H6" s="57">
        <v>113.08726799999998</v>
      </c>
      <c r="I6" s="57">
        <v>112.64072399999998</v>
      </c>
      <c r="J6" s="57">
        <v>114.53853599999999</v>
      </c>
      <c r="K6" s="57">
        <v>111.636</v>
      </c>
      <c r="L6" s="57">
        <v>106.500744</v>
      </c>
      <c r="M6" s="57">
        <v>113.42217599999999</v>
      </c>
      <c r="N6" s="86"/>
    </row>
    <row r="7" spans="1:220" s="46" customFormat="1" ht="17.100000000000001" customHeight="1">
      <c r="A7" s="107"/>
      <c r="B7" s="94"/>
      <c r="C7" s="96"/>
      <c r="D7" s="53" t="s">
        <v>12</v>
      </c>
      <c r="E7" s="56">
        <v>126.340056</v>
      </c>
      <c r="F7" s="57">
        <v>124.848918</v>
      </c>
      <c r="G7" s="57">
        <v>132.44016599999998</v>
      </c>
      <c r="H7" s="57">
        <v>137.32025399999998</v>
      </c>
      <c r="I7" s="57">
        <v>136.77802199999999</v>
      </c>
      <c r="J7" s="57">
        <v>139.08250799999999</v>
      </c>
      <c r="K7" s="57">
        <v>135.55799999999999</v>
      </c>
      <c r="L7" s="57">
        <v>129.32233199999999</v>
      </c>
      <c r="M7" s="57">
        <v>137.72692799999999</v>
      </c>
      <c r="N7" s="86"/>
    </row>
    <row r="8" spans="1:220" s="46" customFormat="1" ht="17.100000000000001" customHeight="1">
      <c r="A8" s="107"/>
      <c r="B8" s="94"/>
      <c r="C8" s="96"/>
      <c r="D8" s="53" t="s">
        <v>13</v>
      </c>
      <c r="E8" s="56">
        <v>170.10491200000001</v>
      </c>
      <c r="F8" s="57">
        <v>168.09723600000001</v>
      </c>
      <c r="G8" s="57">
        <v>178.31813199999999</v>
      </c>
      <c r="H8" s="57">
        <v>184.88870799999998</v>
      </c>
      <c r="I8" s="57">
        <v>184.15864399999998</v>
      </c>
      <c r="J8" s="57">
        <v>187.261416</v>
      </c>
      <c r="K8" s="57">
        <v>182.51599999999999</v>
      </c>
      <c r="L8" s="57">
        <v>174.12026399999999</v>
      </c>
      <c r="M8" s="57">
        <v>185.43625599999999</v>
      </c>
      <c r="N8" s="86"/>
    </row>
    <row r="9" spans="1:220" s="46" customFormat="1" ht="26.1" customHeight="1">
      <c r="A9" s="107"/>
      <c r="B9" s="109" t="s">
        <v>14</v>
      </c>
      <c r="C9" s="97" t="s">
        <v>15</v>
      </c>
      <c r="D9" s="131"/>
      <c r="E9" s="56">
        <v>2292.2875520000002</v>
      </c>
      <c r="F9" s="57">
        <v>2265.2326560000001</v>
      </c>
      <c r="G9" s="57">
        <v>2402.966672</v>
      </c>
      <c r="H9" s="57">
        <v>2491.5099679999998</v>
      </c>
      <c r="I9" s="57">
        <v>2481.671824</v>
      </c>
      <c r="J9" s="57">
        <v>2523.4839360000001</v>
      </c>
      <c r="K9" s="57">
        <v>2459.5360000000001</v>
      </c>
      <c r="L9" s="57">
        <v>2346.397344</v>
      </c>
      <c r="M9" s="57">
        <v>2498.8885760000003</v>
      </c>
      <c r="N9" s="85" t="s">
        <v>69</v>
      </c>
    </row>
    <row r="10" spans="1:220" s="46" customFormat="1" ht="27.95" customHeight="1">
      <c r="A10" s="107"/>
      <c r="B10" s="109"/>
      <c r="C10" s="96" t="s">
        <v>17</v>
      </c>
      <c r="D10" s="127"/>
      <c r="E10" s="56">
        <v>2248.522696</v>
      </c>
      <c r="F10" s="57">
        <v>2221.9843380000002</v>
      </c>
      <c r="G10" s="57">
        <v>2357.088706</v>
      </c>
      <c r="H10" s="57">
        <v>2443.9415139999996</v>
      </c>
      <c r="I10" s="57">
        <v>2434.2912019999999</v>
      </c>
      <c r="J10" s="57">
        <v>2475.3050280000002</v>
      </c>
      <c r="K10" s="57">
        <v>2412.578</v>
      </c>
      <c r="L10" s="57">
        <v>2301.599412</v>
      </c>
      <c r="M10" s="57">
        <v>2451.1792479999999</v>
      </c>
      <c r="N10" s="118"/>
    </row>
    <row r="11" spans="1:220" s="46" customFormat="1" ht="17.100000000000001" hidden="1" customHeight="1">
      <c r="A11" s="107"/>
      <c r="B11" s="109"/>
      <c r="C11" s="98" t="s">
        <v>18</v>
      </c>
      <c r="D11" s="128"/>
      <c r="E11" s="56">
        <v>2311.0321223999999</v>
      </c>
      <c r="F11" s="57">
        <v>2283.7559921999996</v>
      </c>
      <c r="G11" s="57">
        <v>2422.6162913999997</v>
      </c>
      <c r="H11" s="57">
        <v>2511.8836265999994</v>
      </c>
      <c r="I11" s="57">
        <v>2501.9650337999992</v>
      </c>
      <c r="J11" s="57">
        <v>2544.1190531999996</v>
      </c>
      <c r="K11" s="57">
        <v>2479.6481999999996</v>
      </c>
      <c r="L11" s="57">
        <v>2365.5843827999997</v>
      </c>
      <c r="M11" s="57">
        <v>2519.3225711999999</v>
      </c>
      <c r="N11" s="118"/>
    </row>
    <row r="12" spans="1:220" s="46" customFormat="1" ht="30" customHeight="1">
      <c r="A12" s="107"/>
      <c r="B12" s="94"/>
      <c r="C12" s="96" t="s">
        <v>19</v>
      </c>
      <c r="D12" s="127"/>
      <c r="E12" s="56">
        <v>1042.9247760000001</v>
      </c>
      <c r="F12" s="57">
        <v>1030.6155780000001</v>
      </c>
      <c r="G12" s="57">
        <v>1093.2805860000001</v>
      </c>
      <c r="H12" s="57">
        <v>1133.5652339999999</v>
      </c>
      <c r="I12" s="57">
        <v>1129.089162</v>
      </c>
      <c r="J12" s="57">
        <v>1148.112468</v>
      </c>
      <c r="K12" s="57">
        <v>1119.018</v>
      </c>
      <c r="L12" s="57">
        <v>1067.5431719999999</v>
      </c>
      <c r="M12" s="57">
        <v>1136.922288</v>
      </c>
      <c r="N12" s="76" t="s">
        <v>20</v>
      </c>
    </row>
    <row r="13" spans="1:220" s="46" customFormat="1" ht="17.100000000000001" customHeight="1">
      <c r="A13" s="107"/>
      <c r="B13" s="110" t="s">
        <v>21</v>
      </c>
      <c r="C13" s="97" t="s">
        <v>22</v>
      </c>
      <c r="D13" s="59" t="s">
        <v>23</v>
      </c>
      <c r="E13" s="56">
        <v>1593.2471964000001</v>
      </c>
      <c r="F13" s="57">
        <v>1574.4427767000002</v>
      </c>
      <c r="G13" s="57">
        <v>1670.1743678999999</v>
      </c>
      <c r="H13" s="57">
        <v>1731.7161050999998</v>
      </c>
      <c r="I13" s="57">
        <v>1724.8781342999998</v>
      </c>
      <c r="J13" s="57">
        <v>1753.9395102000001</v>
      </c>
      <c r="K13" s="57">
        <v>1709.4927</v>
      </c>
      <c r="L13" s="57">
        <v>1630.8560358</v>
      </c>
      <c r="M13" s="57">
        <v>1736.8445832</v>
      </c>
      <c r="N13" s="120" t="s">
        <v>70</v>
      </c>
    </row>
    <row r="14" spans="1:220" s="46" customFormat="1" ht="17.100000000000001" customHeight="1">
      <c r="A14" s="107"/>
      <c r="B14" s="110"/>
      <c r="C14" s="96"/>
      <c r="D14" s="53" t="s">
        <v>25</v>
      </c>
      <c r="E14" s="56">
        <v>1796.4234759999999</v>
      </c>
      <c r="F14" s="57">
        <v>1775.221053</v>
      </c>
      <c r="G14" s="57">
        <v>1883.1606609999999</v>
      </c>
      <c r="H14" s="57">
        <v>1952.5504089999997</v>
      </c>
      <c r="I14" s="57">
        <v>1944.8404369999998</v>
      </c>
      <c r="J14" s="57">
        <v>1977.607818</v>
      </c>
      <c r="K14" s="57">
        <v>1927.4929999999999</v>
      </c>
      <c r="L14" s="57">
        <v>1838.8283219999998</v>
      </c>
      <c r="M14" s="57">
        <v>1958.3328879999999</v>
      </c>
      <c r="N14" s="121"/>
    </row>
    <row r="15" spans="1:220" s="46" customFormat="1" ht="17.100000000000001" customHeight="1">
      <c r="A15" s="107"/>
      <c r="B15" s="110"/>
      <c r="C15" s="96" t="s">
        <v>26</v>
      </c>
      <c r="D15" s="127"/>
      <c r="E15" s="56">
        <v>1735.2352528000001</v>
      </c>
      <c r="F15" s="57">
        <v>1714.7550084000002</v>
      </c>
      <c r="G15" s="57">
        <v>1819.0180708</v>
      </c>
      <c r="H15" s="57">
        <v>1886.0443251999998</v>
      </c>
      <c r="I15" s="57">
        <v>1878.5969635999998</v>
      </c>
      <c r="J15" s="57">
        <v>1910.2482504000002</v>
      </c>
      <c r="K15" s="57">
        <v>1861.8404</v>
      </c>
      <c r="L15" s="57">
        <v>1776.1957416</v>
      </c>
      <c r="M15" s="57">
        <v>1891.6298464000001</v>
      </c>
      <c r="N15" s="121"/>
    </row>
    <row r="16" spans="1:220" s="46" customFormat="1" ht="17.100000000000001" customHeight="1">
      <c r="A16" s="107"/>
      <c r="B16" s="110"/>
      <c r="C16" s="98" t="s">
        <v>27</v>
      </c>
      <c r="D16" s="127"/>
      <c r="E16" s="56">
        <v>1550.1016544000001</v>
      </c>
      <c r="F16" s="57">
        <v>1531.8064632000001</v>
      </c>
      <c r="G16" s="57">
        <v>1624.9456184000001</v>
      </c>
      <c r="H16" s="57">
        <v>1684.8207895999999</v>
      </c>
      <c r="I16" s="57">
        <v>1678.1679927999999</v>
      </c>
      <c r="J16" s="57">
        <v>1706.4423792</v>
      </c>
      <c r="K16" s="57">
        <v>1663.1992</v>
      </c>
      <c r="L16" s="57">
        <v>1586.6920367999999</v>
      </c>
      <c r="M16" s="57">
        <v>1689.8103872000002</v>
      </c>
      <c r="N16" s="121"/>
    </row>
    <row r="17" spans="1:14" s="46" customFormat="1" ht="17.100000000000001" customHeight="1">
      <c r="A17" s="107"/>
      <c r="B17" s="95"/>
      <c r="C17" s="96" t="s">
        <v>71</v>
      </c>
      <c r="D17" s="62" t="s">
        <v>29</v>
      </c>
      <c r="E17" s="63">
        <v>1294.3662600000002</v>
      </c>
      <c r="F17" s="64">
        <v>1279.0894050000002</v>
      </c>
      <c r="G17" s="64">
        <v>1356.8624850000001</v>
      </c>
      <c r="H17" s="64">
        <v>1406.859465</v>
      </c>
      <c r="I17" s="64">
        <v>1401.3042449999998</v>
      </c>
      <c r="J17" s="64">
        <v>1424.9139300000002</v>
      </c>
      <c r="K17" s="64">
        <v>1388.8050000000001</v>
      </c>
      <c r="L17" s="64">
        <v>1324.9199699999999</v>
      </c>
      <c r="M17" s="64">
        <v>1411.0258800000001</v>
      </c>
      <c r="N17" s="121"/>
    </row>
    <row r="18" spans="1:14" s="46" customFormat="1" ht="17.100000000000001" customHeight="1">
      <c r="A18" s="107"/>
      <c r="B18" s="95"/>
      <c r="C18" s="96"/>
      <c r="D18" s="62" t="s">
        <v>30</v>
      </c>
      <c r="E18" s="63">
        <v>1330.7497188719999</v>
      </c>
      <c r="F18" s="64">
        <v>1315.0434453659998</v>
      </c>
      <c r="G18" s="64">
        <v>1395.0026559419998</v>
      </c>
      <c r="H18" s="64">
        <v>1446.4050055979997</v>
      </c>
      <c r="I18" s="64">
        <v>1440.6936334139996</v>
      </c>
      <c r="J18" s="64">
        <v>1464.9669651959998</v>
      </c>
      <c r="K18" s="64">
        <v>1427.8430459999997</v>
      </c>
      <c r="L18" s="64">
        <v>1362.1622658839997</v>
      </c>
      <c r="M18" s="64">
        <v>1450.6885347359998</v>
      </c>
      <c r="N18" s="121"/>
    </row>
    <row r="19" spans="1:14" s="46" customFormat="1" ht="17.100000000000001" customHeight="1">
      <c r="A19" s="107"/>
      <c r="B19" s="95"/>
      <c r="C19" s="96"/>
      <c r="D19" s="62" t="s">
        <v>31</v>
      </c>
      <c r="E19" s="63">
        <v>1371.4869551639999</v>
      </c>
      <c r="F19" s="64">
        <v>1355.2998773669999</v>
      </c>
      <c r="G19" s="64">
        <v>1437.7068188789999</v>
      </c>
      <c r="H19" s="64">
        <v>1490.6827098509996</v>
      </c>
      <c r="I19" s="64">
        <v>1484.7964997429997</v>
      </c>
      <c r="J19" s="64">
        <v>1509.8128927019998</v>
      </c>
      <c r="K19" s="64">
        <v>1471.5525269999998</v>
      </c>
      <c r="L19" s="64">
        <v>1403.8611107579998</v>
      </c>
      <c r="M19" s="64">
        <v>1495.0973674319998</v>
      </c>
      <c r="N19" s="121"/>
    </row>
    <row r="20" spans="1:14" s="46" customFormat="1" ht="17.100000000000001" customHeight="1">
      <c r="A20" s="107"/>
      <c r="B20" s="95"/>
      <c r="C20" s="96"/>
      <c r="D20" s="62" t="s">
        <v>32</v>
      </c>
      <c r="E20" s="63">
        <v>1395.5621676000001</v>
      </c>
      <c r="F20" s="64">
        <v>1379.0909403000001</v>
      </c>
      <c r="G20" s="64">
        <v>1462.9444610999999</v>
      </c>
      <c r="H20" s="64">
        <v>1516.8502958999998</v>
      </c>
      <c r="I20" s="64">
        <v>1510.8607586999997</v>
      </c>
      <c r="J20" s="64">
        <v>1536.3162918</v>
      </c>
      <c r="K20" s="64">
        <v>1497.3842999999999</v>
      </c>
      <c r="L20" s="64">
        <v>1428.5046221999999</v>
      </c>
      <c r="M20" s="64">
        <v>1521.3424488000001</v>
      </c>
      <c r="N20" s="121"/>
    </row>
    <row r="21" spans="1:14" s="46" customFormat="1" ht="24">
      <c r="A21" s="107"/>
      <c r="B21" s="95"/>
      <c r="C21" s="96"/>
      <c r="D21" s="65" t="s">
        <v>33</v>
      </c>
      <c r="E21" s="63">
        <v>1496.0363679519999</v>
      </c>
      <c r="F21" s="64">
        <v>1478.3792863559997</v>
      </c>
      <c r="G21" s="64">
        <v>1568.2698835719996</v>
      </c>
      <c r="H21" s="64">
        <v>1626.0566960679996</v>
      </c>
      <c r="I21" s="64">
        <v>1619.6359391239996</v>
      </c>
      <c r="J21" s="64">
        <v>1646.9241561359997</v>
      </c>
      <c r="K21" s="64">
        <v>1605.1892359999997</v>
      </c>
      <c r="L21" s="64">
        <v>1531.3505311439997</v>
      </c>
      <c r="M21" s="64">
        <v>1630.8722637759997</v>
      </c>
      <c r="N21" s="121"/>
    </row>
    <row r="22" spans="1:14" s="46" customFormat="1" ht="17.100000000000001" customHeight="1">
      <c r="A22" s="107"/>
      <c r="B22" s="95"/>
      <c r="C22" s="98"/>
      <c r="D22" s="65" t="s">
        <v>34</v>
      </c>
      <c r="E22" s="63">
        <v>1635.6082739999999</v>
      </c>
      <c r="F22" s="64">
        <v>1616.3038844999999</v>
      </c>
      <c r="G22" s="64">
        <v>1714.5807764999997</v>
      </c>
      <c r="H22" s="64">
        <v>1777.7587784999996</v>
      </c>
      <c r="I22" s="64">
        <v>1770.7390004999997</v>
      </c>
      <c r="J22" s="64">
        <v>1800.5730569999998</v>
      </c>
      <c r="K22" s="64">
        <v>1754.9444999999998</v>
      </c>
      <c r="L22" s="64">
        <v>1674.2170529999999</v>
      </c>
      <c r="M22" s="64">
        <v>1783.023612</v>
      </c>
      <c r="N22" s="122"/>
    </row>
    <row r="23" spans="1:14" s="46" customFormat="1" ht="17.100000000000001" customHeight="1">
      <c r="A23" s="107"/>
      <c r="B23" s="95"/>
      <c r="C23" s="96" t="s">
        <v>35</v>
      </c>
      <c r="D23" s="62" t="s">
        <v>29</v>
      </c>
      <c r="E23" s="63">
        <v>1640.3150604</v>
      </c>
      <c r="F23" s="64">
        <v>1620.9551187</v>
      </c>
      <c r="G23" s="64">
        <v>1719.5148219</v>
      </c>
      <c r="H23" s="64">
        <v>1782.8746310999998</v>
      </c>
      <c r="I23" s="64">
        <v>1775.8346522999998</v>
      </c>
      <c r="J23" s="64">
        <v>1805.7545622</v>
      </c>
      <c r="K23" s="64">
        <v>1759.9947</v>
      </c>
      <c r="L23" s="64">
        <v>1679.0349437999998</v>
      </c>
      <c r="M23" s="64">
        <v>1788.1546152000001</v>
      </c>
      <c r="N23" s="118" t="s">
        <v>72</v>
      </c>
    </row>
    <row r="24" spans="1:14" s="46" customFormat="1" ht="17.100000000000001" customHeight="1">
      <c r="A24" s="107"/>
      <c r="B24" s="95"/>
      <c r="C24" s="96"/>
      <c r="D24" s="62" t="s">
        <v>37</v>
      </c>
      <c r="E24" s="63">
        <v>1401.7986595800003</v>
      </c>
      <c r="F24" s="64">
        <v>1385.2538256150001</v>
      </c>
      <c r="G24" s="64">
        <v>1469.4820712550002</v>
      </c>
      <c r="H24" s="64">
        <v>1523.628800595</v>
      </c>
      <c r="I24" s="64">
        <v>1517.6124973349999</v>
      </c>
      <c r="J24" s="64">
        <v>1543.1817861900001</v>
      </c>
      <c r="K24" s="64">
        <v>1504.0758150000001</v>
      </c>
      <c r="L24" s="64">
        <v>1434.8883275100002</v>
      </c>
      <c r="M24" s="64">
        <v>1528.1410280400003</v>
      </c>
      <c r="N24" s="86"/>
    </row>
    <row r="25" spans="1:14" s="46" customFormat="1" ht="17.100000000000001" customHeight="1">
      <c r="A25" s="107"/>
      <c r="B25" s="95"/>
      <c r="C25" s="96"/>
      <c r="D25" s="62" t="s">
        <v>38</v>
      </c>
      <c r="E25" s="63">
        <v>1458.4369892600002</v>
      </c>
      <c r="F25" s="64">
        <v>1441.2236771550001</v>
      </c>
      <c r="G25" s="64">
        <v>1528.855084235</v>
      </c>
      <c r="H25" s="64">
        <v>1585.189560215</v>
      </c>
      <c r="I25" s="64">
        <v>1578.9301739949999</v>
      </c>
      <c r="J25" s="64">
        <v>1605.5325654300002</v>
      </c>
      <c r="K25" s="64">
        <v>1564.8465550000001</v>
      </c>
      <c r="L25" s="64">
        <v>1492.86361347</v>
      </c>
      <c r="M25" s="64">
        <v>1589.8840998800001</v>
      </c>
      <c r="N25" s="86"/>
    </row>
    <row r="26" spans="1:14" s="46" customFormat="1" ht="24">
      <c r="A26" s="107"/>
      <c r="B26" s="95"/>
      <c r="C26" s="96"/>
      <c r="D26" s="66" t="s">
        <v>39</v>
      </c>
      <c r="E26" s="63">
        <v>1499.1114683999999</v>
      </c>
      <c r="F26" s="64">
        <v>1481.4180927</v>
      </c>
      <c r="G26" s="64">
        <v>1571.4934598999998</v>
      </c>
      <c r="H26" s="64">
        <v>1629.3990530999997</v>
      </c>
      <c r="I26" s="64">
        <v>1622.9650982999997</v>
      </c>
      <c r="J26" s="64">
        <v>1650.3094062</v>
      </c>
      <c r="K26" s="64">
        <v>1608.4886999999999</v>
      </c>
      <c r="L26" s="64">
        <v>1534.4982197999998</v>
      </c>
      <c r="M26" s="64">
        <v>1634.2245191999998</v>
      </c>
      <c r="N26" s="86"/>
    </row>
    <row r="27" spans="1:14" s="46" customFormat="1" ht="33" customHeight="1">
      <c r="A27" s="107"/>
      <c r="B27" s="95"/>
      <c r="C27" s="98"/>
      <c r="D27" s="66" t="s">
        <v>34</v>
      </c>
      <c r="E27" s="63">
        <v>1638.7461315999999</v>
      </c>
      <c r="F27" s="64">
        <v>1619.4047072999999</v>
      </c>
      <c r="G27" s="64">
        <v>1717.8701400999998</v>
      </c>
      <c r="H27" s="64">
        <v>1781.1693468999997</v>
      </c>
      <c r="I27" s="64">
        <v>1774.1361016999997</v>
      </c>
      <c r="J27" s="64">
        <v>1804.0273937999998</v>
      </c>
      <c r="K27" s="64">
        <v>1758.3112999999998</v>
      </c>
      <c r="L27" s="64">
        <v>1677.4289801999998</v>
      </c>
      <c r="M27" s="64">
        <v>1786.4442807999999</v>
      </c>
      <c r="N27" s="86"/>
    </row>
    <row r="28" spans="1:14" s="46" customFormat="1" ht="102.95" customHeight="1">
      <c r="A28" s="107"/>
      <c r="B28" s="94" t="s">
        <v>40</v>
      </c>
      <c r="C28" s="104" t="s">
        <v>41</v>
      </c>
      <c r="D28" s="105"/>
      <c r="E28" s="68">
        <v>720</v>
      </c>
      <c r="F28" s="57">
        <v>730</v>
      </c>
      <c r="G28" s="57">
        <v>723</v>
      </c>
      <c r="H28" s="57">
        <v>775</v>
      </c>
      <c r="I28" s="57">
        <v>785</v>
      </c>
      <c r="J28" s="57">
        <v>790</v>
      </c>
      <c r="K28" s="57">
        <v>800</v>
      </c>
      <c r="L28" s="57">
        <v>803</v>
      </c>
      <c r="M28" s="57">
        <v>813</v>
      </c>
      <c r="N28" s="77" t="s">
        <v>42</v>
      </c>
    </row>
    <row r="29" spans="1:14" s="46" customFormat="1" ht="18" customHeight="1">
      <c r="A29" s="107"/>
      <c r="B29" s="109"/>
      <c r="C29" s="99" t="s">
        <v>43</v>
      </c>
      <c r="D29" s="59" t="s">
        <v>44</v>
      </c>
      <c r="E29" s="63">
        <v>394.58559320000001</v>
      </c>
      <c r="F29" s="64">
        <v>389.92846709999998</v>
      </c>
      <c r="G29" s="64">
        <v>413.63747269999999</v>
      </c>
      <c r="H29" s="64">
        <v>428.87897629999992</v>
      </c>
      <c r="I29" s="64">
        <v>427.18547589999991</v>
      </c>
      <c r="J29" s="64">
        <v>434.38285259999998</v>
      </c>
      <c r="K29" s="64">
        <v>423.37509999999997</v>
      </c>
      <c r="L29" s="64">
        <v>403.89984539999995</v>
      </c>
      <c r="M29" s="64">
        <v>430.14910159999999</v>
      </c>
      <c r="N29" s="86" t="s">
        <v>45</v>
      </c>
    </row>
    <row r="30" spans="1:14" s="46" customFormat="1" ht="18" customHeight="1">
      <c r="A30" s="107"/>
      <c r="B30" s="113"/>
      <c r="C30" s="99"/>
      <c r="D30" s="61" t="s">
        <v>46</v>
      </c>
      <c r="E30" s="63">
        <v>674.63938399999995</v>
      </c>
      <c r="F30" s="64">
        <v>666.67690200000004</v>
      </c>
      <c r="G30" s="64">
        <v>707.21317399999998</v>
      </c>
      <c r="H30" s="64">
        <v>733.27220599999987</v>
      </c>
      <c r="I30" s="64">
        <v>730.37675799999988</v>
      </c>
      <c r="J30" s="64">
        <v>742.682412</v>
      </c>
      <c r="K30" s="64">
        <v>723.86199999999997</v>
      </c>
      <c r="L30" s="64">
        <v>690.56434799999988</v>
      </c>
      <c r="M30" s="64">
        <v>735.44379200000003</v>
      </c>
      <c r="N30" s="87"/>
    </row>
    <row r="31" spans="1:14" s="46" customFormat="1" ht="18" customHeight="1">
      <c r="A31" s="108"/>
      <c r="B31" s="102" t="s">
        <v>47</v>
      </c>
      <c r="C31" s="102"/>
      <c r="D31" s="111"/>
      <c r="E31" s="63">
        <v>3530.0897999999997</v>
      </c>
      <c r="F31" s="64">
        <v>3488.4256499999997</v>
      </c>
      <c r="G31" s="64">
        <v>3700.5340499999998</v>
      </c>
      <c r="H31" s="64">
        <v>3836.8894499999992</v>
      </c>
      <c r="I31" s="64">
        <v>3821.7388499999993</v>
      </c>
      <c r="J31" s="64">
        <v>3886.1288999999997</v>
      </c>
      <c r="K31" s="64">
        <v>3787.6499999999996</v>
      </c>
      <c r="L31" s="64">
        <v>3613.4180999999994</v>
      </c>
      <c r="M31" s="64">
        <v>3848.2523999999999</v>
      </c>
      <c r="N31" s="75" t="s">
        <v>48</v>
      </c>
    </row>
    <row r="32" spans="1:14" s="46" customFormat="1" ht="18" customHeight="1">
      <c r="A32" s="107" t="s">
        <v>49</v>
      </c>
      <c r="B32" s="93" t="s">
        <v>50</v>
      </c>
      <c r="C32" s="100" t="s">
        <v>51</v>
      </c>
      <c r="D32" s="69" t="s">
        <v>52</v>
      </c>
      <c r="E32" s="63">
        <v>1349.2787679999999</v>
      </c>
      <c r="F32" s="64">
        <v>1333.3538040000001</v>
      </c>
      <c r="G32" s="64">
        <v>1414.426348</v>
      </c>
      <c r="H32" s="64">
        <v>1466.5444119999997</v>
      </c>
      <c r="I32" s="64">
        <v>1460.7535159999998</v>
      </c>
      <c r="J32" s="64">
        <v>1485.364824</v>
      </c>
      <c r="K32" s="64">
        <v>1447.7239999999999</v>
      </c>
      <c r="L32" s="64">
        <v>1381.1286959999998</v>
      </c>
      <c r="M32" s="64">
        <v>1470.8875840000001</v>
      </c>
      <c r="N32" s="83" t="s">
        <v>73</v>
      </c>
    </row>
    <row r="33" spans="1:220" s="46" customFormat="1" ht="12.75">
      <c r="A33" s="107"/>
      <c r="B33" s="93"/>
      <c r="C33" s="101"/>
      <c r="D33" s="69" t="s">
        <v>54</v>
      </c>
      <c r="E33" s="63">
        <v>1014.3124692</v>
      </c>
      <c r="F33" s="64">
        <v>1002.3409701</v>
      </c>
      <c r="G33" s="64">
        <v>1063.2867836999999</v>
      </c>
      <c r="H33" s="64">
        <v>1102.4662352999999</v>
      </c>
      <c r="I33" s="64">
        <v>1098.1129629</v>
      </c>
      <c r="J33" s="64">
        <v>1116.6143706</v>
      </c>
      <c r="K33" s="64">
        <v>1088.3181</v>
      </c>
      <c r="L33" s="64">
        <v>1038.2554673999998</v>
      </c>
      <c r="M33" s="64">
        <v>1105.7311895999999</v>
      </c>
      <c r="N33" s="84"/>
    </row>
    <row r="34" spans="1:220" s="46" customFormat="1" ht="27.95" customHeight="1">
      <c r="A34" s="107"/>
      <c r="B34" s="94"/>
      <c r="C34" s="103" t="s">
        <v>55</v>
      </c>
      <c r="D34" s="124"/>
      <c r="E34" s="63">
        <v>302.8032584</v>
      </c>
      <c r="F34" s="64">
        <v>299.22940019999999</v>
      </c>
      <c r="G34" s="64">
        <v>317.42358739999997</v>
      </c>
      <c r="H34" s="64">
        <v>329.11985059999995</v>
      </c>
      <c r="I34" s="64">
        <v>327.82026579999996</v>
      </c>
      <c r="J34" s="64">
        <v>333.34350119999999</v>
      </c>
      <c r="K34" s="64">
        <v>324.89619999999996</v>
      </c>
      <c r="L34" s="64">
        <v>309.95097479999993</v>
      </c>
      <c r="M34" s="64">
        <v>330.09453919999999</v>
      </c>
      <c r="N34" s="84"/>
    </row>
    <row r="35" spans="1:220" s="46" customFormat="1" ht="18" customHeight="1">
      <c r="A35" s="107"/>
      <c r="B35" s="94"/>
      <c r="C35" s="125" t="s">
        <v>56</v>
      </c>
      <c r="D35" s="126"/>
      <c r="E35" s="63">
        <v>1255.1430399999999</v>
      </c>
      <c r="F35" s="64">
        <v>1240.3291199999999</v>
      </c>
      <c r="G35" s="64">
        <v>1315.7454399999997</v>
      </c>
      <c r="H35" s="64">
        <v>1364.2273599999996</v>
      </c>
      <c r="I35" s="64">
        <v>1358.8404799999996</v>
      </c>
      <c r="J35" s="64">
        <v>1381.7347199999999</v>
      </c>
      <c r="K35" s="64">
        <v>1346.7199999999998</v>
      </c>
      <c r="L35" s="64">
        <v>1284.7708799999998</v>
      </c>
      <c r="M35" s="64">
        <v>1368.2675199999999</v>
      </c>
      <c r="N35" s="88"/>
    </row>
    <row r="36" spans="1:220" s="46" customFormat="1" ht="39.950000000000003" customHeight="1">
      <c r="A36" s="107"/>
      <c r="B36" s="94"/>
      <c r="C36" s="104" t="s">
        <v>57</v>
      </c>
      <c r="D36" s="105"/>
      <c r="E36" s="68">
        <v>82</v>
      </c>
      <c r="F36" s="57">
        <v>83</v>
      </c>
      <c r="G36" s="57">
        <v>81</v>
      </c>
      <c r="H36" s="57">
        <v>88</v>
      </c>
      <c r="I36" s="57">
        <v>90</v>
      </c>
      <c r="J36" s="57">
        <v>90</v>
      </c>
      <c r="K36" s="57">
        <v>90</v>
      </c>
      <c r="L36" s="57">
        <v>93</v>
      </c>
      <c r="M36" s="57">
        <v>92</v>
      </c>
      <c r="N36" s="78" t="s">
        <v>58</v>
      </c>
    </row>
    <row r="37" spans="1:220" s="46" customFormat="1" ht="18" customHeight="1">
      <c r="A37" s="107"/>
      <c r="B37" s="95" t="s">
        <v>59</v>
      </c>
      <c r="C37" s="119" t="s">
        <v>60</v>
      </c>
      <c r="D37" s="59" t="s">
        <v>61</v>
      </c>
      <c r="E37" s="63">
        <v>476.16989080000002</v>
      </c>
      <c r="F37" s="64">
        <v>470.5498599</v>
      </c>
      <c r="G37" s="64">
        <v>499.16092629999997</v>
      </c>
      <c r="H37" s="64">
        <v>517.5537546999999</v>
      </c>
      <c r="I37" s="64">
        <v>515.51010709999991</v>
      </c>
      <c r="J37" s="64">
        <v>524.19560939999997</v>
      </c>
      <c r="K37" s="64">
        <v>510.9119</v>
      </c>
      <c r="L37" s="64">
        <v>487.4099526</v>
      </c>
      <c r="M37" s="64">
        <v>519.0864904</v>
      </c>
      <c r="N37" s="89" t="s">
        <v>62</v>
      </c>
    </row>
    <row r="38" spans="1:220" s="46" customFormat="1" ht="18" customHeight="1">
      <c r="A38" s="107"/>
      <c r="B38" s="95"/>
      <c r="C38" s="96"/>
      <c r="D38" s="53" t="s">
        <v>63</v>
      </c>
      <c r="E38" s="63">
        <v>1499.8959327999999</v>
      </c>
      <c r="F38" s="64">
        <v>1482.1932984</v>
      </c>
      <c r="G38" s="64">
        <v>1572.3158007999998</v>
      </c>
      <c r="H38" s="64">
        <v>1630.2516951999996</v>
      </c>
      <c r="I38" s="64">
        <v>1623.8143735999997</v>
      </c>
      <c r="J38" s="64">
        <v>1651.1729903999999</v>
      </c>
      <c r="K38" s="64">
        <v>1609.3303999999998</v>
      </c>
      <c r="L38" s="64">
        <v>1535.3012015999998</v>
      </c>
      <c r="M38" s="64">
        <v>1635.0796863999999</v>
      </c>
      <c r="N38" s="89"/>
    </row>
    <row r="39" spans="1:220" s="46" customFormat="1" ht="27" customHeight="1">
      <c r="A39" s="107"/>
      <c r="B39" s="95"/>
      <c r="C39" s="102" t="s">
        <v>64</v>
      </c>
      <c r="D39" s="111"/>
      <c r="E39" s="72">
        <v>17.2582168</v>
      </c>
      <c r="F39" s="64">
        <v>17.054525399999999</v>
      </c>
      <c r="G39" s="64">
        <v>18.091499799999998</v>
      </c>
      <c r="H39" s="64">
        <v>18.758126199999996</v>
      </c>
      <c r="I39" s="64">
        <v>18.684056599999998</v>
      </c>
      <c r="J39" s="64">
        <v>18.998852400000001</v>
      </c>
      <c r="K39" s="64">
        <v>18.517399999999999</v>
      </c>
      <c r="L39" s="64">
        <v>17.665599599999997</v>
      </c>
      <c r="M39" s="64">
        <v>18.813678399999997</v>
      </c>
      <c r="N39" s="79" t="s">
        <v>65</v>
      </c>
    </row>
    <row r="40" spans="1:220" s="47" customFormat="1">
      <c r="B40" s="48"/>
      <c r="C40" s="48"/>
      <c r="D40" s="48"/>
      <c r="HF40"/>
      <c r="HG40"/>
      <c r="HH40"/>
      <c r="HI40"/>
      <c r="HJ40"/>
      <c r="HK40"/>
      <c r="HL40"/>
    </row>
    <row r="41" spans="1:220" s="47" customFormat="1">
      <c r="B41" s="48"/>
      <c r="C41" s="48"/>
      <c r="D41" s="48"/>
      <c r="HF41"/>
      <c r="HG41"/>
      <c r="HH41"/>
      <c r="HI41"/>
      <c r="HJ41"/>
      <c r="HK41"/>
      <c r="HL41"/>
    </row>
    <row r="42" spans="1:220" s="47" customFormat="1">
      <c r="B42" s="48"/>
      <c r="C42" s="48"/>
      <c r="D42" s="48"/>
      <c r="E42" s="73"/>
      <c r="F42" s="73"/>
      <c r="G42" s="73"/>
      <c r="H42" s="73"/>
      <c r="I42" s="73"/>
      <c r="J42" s="73"/>
      <c r="K42" s="73"/>
      <c r="L42" s="73"/>
      <c r="M42" s="73"/>
      <c r="HF42"/>
      <c r="HG42"/>
      <c r="HH42"/>
      <c r="HI42"/>
      <c r="HJ42"/>
      <c r="HK42"/>
      <c r="HL42"/>
    </row>
  </sheetData>
  <mergeCells count="42">
    <mergeCell ref="A1:B1"/>
    <mergeCell ref="C1:M1"/>
    <mergeCell ref="A2:N2"/>
    <mergeCell ref="E3:M3"/>
    <mergeCell ref="C5:D5"/>
    <mergeCell ref="C9:D9"/>
    <mergeCell ref="C10:D10"/>
    <mergeCell ref="C11:D11"/>
    <mergeCell ref="C12:D12"/>
    <mergeCell ref="C15:D15"/>
    <mergeCell ref="C16:D16"/>
    <mergeCell ref="C28:D28"/>
    <mergeCell ref="B31:D31"/>
    <mergeCell ref="C34:D34"/>
    <mergeCell ref="C35:D35"/>
    <mergeCell ref="C36:D36"/>
    <mergeCell ref="C39:D39"/>
    <mergeCell ref="A3:A4"/>
    <mergeCell ref="A5:A31"/>
    <mergeCell ref="A32:A39"/>
    <mergeCell ref="B5:B8"/>
    <mergeCell ref="B9:B12"/>
    <mergeCell ref="B13:B27"/>
    <mergeCell ref="B28:B30"/>
    <mergeCell ref="B32:B36"/>
    <mergeCell ref="B37:B39"/>
    <mergeCell ref="C6:C8"/>
    <mergeCell ref="C13:C14"/>
    <mergeCell ref="C17:C22"/>
    <mergeCell ref="C23:C27"/>
    <mergeCell ref="C29:C30"/>
    <mergeCell ref="C32:C33"/>
    <mergeCell ref="C37:C38"/>
    <mergeCell ref="N3:N4"/>
    <mergeCell ref="N5:N8"/>
    <mergeCell ref="N9:N11"/>
    <mergeCell ref="N13:N22"/>
    <mergeCell ref="N23:N27"/>
    <mergeCell ref="N29:N30"/>
    <mergeCell ref="N32:N35"/>
    <mergeCell ref="N37:N38"/>
    <mergeCell ref="B3:D4"/>
  </mergeCells>
  <phoneticPr fontId="35" type="noConversion"/>
  <printOptions horizontalCentered="1"/>
  <pageMargins left="0.15972222222222221" right="0.11944444444444445" top="0.55000000000000004" bottom="0.27986111111111112" header="0.23958333333333334" footer="0"/>
  <pageSetup paperSize="9" scale="60" orientation="landscape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V27"/>
  <sheetViews>
    <sheetView zoomScaleSheetLayoutView="100" workbookViewId="0">
      <selection activeCell="A27" sqref="A27:X27"/>
    </sheetView>
  </sheetViews>
  <sheetFormatPr defaultRowHeight="14.25"/>
  <cols>
    <col min="1" max="1" width="3.375" style="22" customWidth="1"/>
    <col min="2" max="2" width="5.25" style="22" customWidth="1"/>
    <col min="3" max="3" width="15" style="22" customWidth="1"/>
    <col min="4" max="5" width="4.625" style="22" customWidth="1"/>
    <col min="6" max="6" width="5.75" style="22" customWidth="1"/>
    <col min="7" max="7" width="6.625" style="22" customWidth="1"/>
    <col min="8" max="8" width="5.75" style="22" customWidth="1"/>
    <col min="9" max="9" width="6.625" style="22" customWidth="1"/>
    <col min="10" max="10" width="5.75" style="22" customWidth="1"/>
    <col min="11" max="11" width="6.625" style="22" customWidth="1"/>
    <col min="12" max="12" width="5.75" style="22" customWidth="1"/>
    <col min="13" max="13" width="6.625" style="22" customWidth="1"/>
    <col min="14" max="14" width="5.75" style="22" customWidth="1"/>
    <col min="15" max="15" width="6.625" style="22" customWidth="1"/>
    <col min="16" max="16" width="5.75" style="22" customWidth="1"/>
    <col min="17" max="17" width="6.625" style="22" customWidth="1"/>
    <col min="18" max="18" width="4.875" style="22" customWidth="1"/>
    <col min="19" max="19" width="6.625" style="22" customWidth="1"/>
    <col min="20" max="20" width="5.75" style="22" customWidth="1"/>
    <col min="21" max="21" width="6.625" style="22" customWidth="1"/>
    <col min="22" max="22" width="5.75" style="22" customWidth="1"/>
    <col min="23" max="23" width="6.625" style="22" customWidth="1"/>
    <col min="24" max="24" width="13.625" style="22" customWidth="1"/>
    <col min="25" max="25" width="9" style="22"/>
    <col min="26" max="26" width="10.5" style="22" bestFit="1" customWidth="1"/>
    <col min="27" max="16384" width="9" style="22"/>
  </cols>
  <sheetData>
    <row r="1" spans="1:256" customFormat="1" ht="17.100000000000001" customHeight="1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</row>
    <row r="2" spans="1:256" customFormat="1" ht="21.95" customHeight="1">
      <c r="A2" s="151" t="s">
        <v>74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</row>
    <row r="3" spans="1:256" customFormat="1" ht="12.95" customHeight="1">
      <c r="A3" s="152" t="s">
        <v>75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  <c r="EL3" s="22"/>
      <c r="EM3" s="22"/>
      <c r="EN3" s="22"/>
      <c r="EO3" s="22"/>
      <c r="EP3" s="22"/>
      <c r="EQ3" s="22"/>
      <c r="ER3" s="22"/>
      <c r="ES3" s="22"/>
      <c r="ET3" s="22"/>
      <c r="EU3" s="22"/>
      <c r="EV3" s="22"/>
      <c r="EW3" s="22"/>
      <c r="EX3" s="22"/>
      <c r="EY3" s="22"/>
      <c r="EZ3" s="22"/>
      <c r="FA3" s="22"/>
      <c r="FB3" s="22"/>
      <c r="FC3" s="22"/>
      <c r="FD3" s="22"/>
      <c r="FE3" s="22"/>
      <c r="FF3" s="22"/>
      <c r="FG3" s="22"/>
      <c r="FH3" s="22"/>
      <c r="FI3" s="22"/>
      <c r="FJ3" s="22"/>
      <c r="FK3" s="22"/>
      <c r="FL3" s="22"/>
      <c r="FM3" s="22"/>
      <c r="FN3" s="22"/>
      <c r="FO3" s="22"/>
      <c r="FP3" s="22"/>
      <c r="FQ3" s="22"/>
      <c r="FR3" s="22"/>
      <c r="FS3" s="22"/>
      <c r="FT3" s="22"/>
      <c r="FU3" s="22"/>
      <c r="FV3" s="22"/>
      <c r="FW3" s="22"/>
      <c r="FX3" s="22"/>
      <c r="FY3" s="22"/>
      <c r="FZ3" s="22"/>
      <c r="GA3" s="22"/>
      <c r="GB3" s="22"/>
      <c r="GC3" s="22"/>
      <c r="GD3" s="22"/>
      <c r="GE3" s="22"/>
      <c r="GF3" s="22"/>
      <c r="GG3" s="22"/>
      <c r="GH3" s="22"/>
      <c r="GI3" s="22"/>
      <c r="GJ3" s="22"/>
      <c r="GK3" s="22"/>
      <c r="GL3" s="22"/>
      <c r="GM3" s="22"/>
      <c r="GN3" s="22"/>
      <c r="GO3" s="22"/>
      <c r="GP3" s="22"/>
      <c r="GQ3" s="22"/>
      <c r="GR3" s="22"/>
      <c r="GS3" s="22"/>
      <c r="GT3" s="22"/>
      <c r="GU3" s="22"/>
      <c r="GV3" s="22"/>
      <c r="GW3" s="22"/>
      <c r="GX3" s="22"/>
      <c r="GY3" s="22"/>
      <c r="GZ3" s="22"/>
      <c r="HA3" s="22"/>
      <c r="HB3" s="22"/>
      <c r="HC3" s="22"/>
      <c r="HD3" s="22"/>
      <c r="HE3" s="22"/>
      <c r="HF3" s="22"/>
      <c r="HG3" s="22"/>
      <c r="HH3" s="22"/>
      <c r="HI3" s="22"/>
      <c r="HJ3" s="22"/>
      <c r="HK3" s="22"/>
      <c r="HL3" s="22"/>
      <c r="HM3" s="22"/>
      <c r="HN3" s="22"/>
      <c r="HO3" s="22"/>
      <c r="HP3" s="22"/>
      <c r="HQ3" s="22"/>
      <c r="HR3" s="22"/>
      <c r="HS3" s="22"/>
      <c r="HT3" s="22"/>
      <c r="HU3" s="22"/>
      <c r="HV3" s="22"/>
      <c r="HW3" s="22"/>
      <c r="HX3" s="22"/>
      <c r="HY3" s="22"/>
      <c r="HZ3" s="22"/>
      <c r="IA3" s="22"/>
      <c r="IB3" s="22"/>
      <c r="IC3" s="22"/>
      <c r="ID3" s="22"/>
      <c r="IE3" s="22"/>
      <c r="IF3" s="22"/>
      <c r="IG3" s="22"/>
      <c r="IH3" s="22"/>
      <c r="II3" s="22"/>
      <c r="IJ3" s="22"/>
      <c r="IK3" s="22"/>
      <c r="IL3" s="22"/>
      <c r="IM3" s="22"/>
      <c r="IN3" s="22"/>
      <c r="IO3" s="22"/>
      <c r="IP3" s="22"/>
      <c r="IQ3" s="22"/>
      <c r="IR3" s="22"/>
      <c r="IS3" s="22"/>
      <c r="IT3" s="22"/>
      <c r="IU3" s="22"/>
      <c r="IV3" s="22"/>
    </row>
    <row r="4" spans="1:256" customFormat="1" ht="15.95" customHeight="1">
      <c r="A4" s="137" t="s">
        <v>76</v>
      </c>
      <c r="B4" s="137"/>
      <c r="C4" s="137"/>
      <c r="D4" s="138" t="s">
        <v>77</v>
      </c>
      <c r="E4" s="139"/>
      <c r="F4" s="138" t="s">
        <v>78</v>
      </c>
      <c r="G4" s="139"/>
      <c r="H4" s="138" t="s">
        <v>79</v>
      </c>
      <c r="I4" s="139"/>
      <c r="J4" s="138" t="s">
        <v>80</v>
      </c>
      <c r="K4" s="139"/>
      <c r="L4" s="138" t="s">
        <v>81</v>
      </c>
      <c r="M4" s="139"/>
      <c r="N4" s="138" t="s">
        <v>82</v>
      </c>
      <c r="O4" s="139"/>
      <c r="P4" s="138" t="s">
        <v>83</v>
      </c>
      <c r="Q4" s="139"/>
      <c r="R4" s="138" t="s">
        <v>84</v>
      </c>
      <c r="S4" s="139"/>
      <c r="T4" s="138" t="s">
        <v>85</v>
      </c>
      <c r="U4" s="139"/>
      <c r="V4" s="138" t="s">
        <v>86</v>
      </c>
      <c r="W4" s="139"/>
      <c r="X4" s="149" t="s">
        <v>87</v>
      </c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</row>
    <row r="5" spans="1:256" customFormat="1" ht="18" customHeight="1">
      <c r="A5" s="137"/>
      <c r="B5" s="137"/>
      <c r="C5" s="137"/>
      <c r="D5" s="2" t="s">
        <v>88</v>
      </c>
      <c r="E5" s="1" t="s">
        <v>89</v>
      </c>
      <c r="F5" s="1" t="s">
        <v>90</v>
      </c>
      <c r="G5" s="1" t="s">
        <v>91</v>
      </c>
      <c r="H5" s="1" t="s">
        <v>90</v>
      </c>
      <c r="I5" s="1" t="s">
        <v>91</v>
      </c>
      <c r="J5" s="1" t="s">
        <v>90</v>
      </c>
      <c r="K5" s="1" t="s">
        <v>91</v>
      </c>
      <c r="L5" s="1" t="s">
        <v>90</v>
      </c>
      <c r="M5" s="1" t="s">
        <v>91</v>
      </c>
      <c r="N5" s="1" t="s">
        <v>90</v>
      </c>
      <c r="O5" s="1" t="s">
        <v>91</v>
      </c>
      <c r="P5" s="1" t="s">
        <v>90</v>
      </c>
      <c r="Q5" s="1" t="s">
        <v>91</v>
      </c>
      <c r="R5" s="1" t="s">
        <v>90</v>
      </c>
      <c r="S5" s="1" t="s">
        <v>91</v>
      </c>
      <c r="T5" s="1" t="s">
        <v>90</v>
      </c>
      <c r="U5" s="1" t="s">
        <v>91</v>
      </c>
      <c r="V5" s="1" t="s">
        <v>90</v>
      </c>
      <c r="W5" s="1" t="s">
        <v>91</v>
      </c>
      <c r="X5" s="149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</row>
    <row r="6" spans="1:256" customFormat="1" ht="18.95" customHeight="1">
      <c r="A6" s="145" t="s">
        <v>92</v>
      </c>
      <c r="B6" s="147" t="s">
        <v>93</v>
      </c>
      <c r="C6" s="38" t="s">
        <v>94</v>
      </c>
      <c r="D6" s="2">
        <v>3</v>
      </c>
      <c r="E6" s="2" t="s">
        <v>95</v>
      </c>
      <c r="F6" s="39">
        <v>1350</v>
      </c>
      <c r="G6" s="40">
        <v>4050</v>
      </c>
      <c r="H6" s="39">
        <v>1369.5</v>
      </c>
      <c r="I6" s="40">
        <v>4108.5</v>
      </c>
      <c r="J6" s="39">
        <v>1356</v>
      </c>
      <c r="K6" s="40">
        <v>4068</v>
      </c>
      <c r="L6" s="39">
        <v>1453.5</v>
      </c>
      <c r="M6" s="40">
        <v>4360.5</v>
      </c>
      <c r="N6" s="39">
        <v>1471.5</v>
      </c>
      <c r="O6" s="40">
        <v>4414.5</v>
      </c>
      <c r="P6" s="39">
        <v>1482</v>
      </c>
      <c r="Q6" s="40">
        <v>4446</v>
      </c>
      <c r="R6" s="2">
        <v>1500</v>
      </c>
      <c r="S6" s="40">
        <v>4500</v>
      </c>
      <c r="T6" s="5">
        <v>1506</v>
      </c>
      <c r="U6" s="40">
        <v>4518</v>
      </c>
      <c r="V6" s="5">
        <v>1524</v>
      </c>
      <c r="W6" s="40">
        <v>4572</v>
      </c>
      <c r="X6" s="132" t="s">
        <v>96</v>
      </c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</row>
    <row r="7" spans="1:256" customFormat="1" ht="18.95" customHeight="1">
      <c r="A7" s="146"/>
      <c r="B7" s="148"/>
      <c r="C7" s="38" t="s">
        <v>97</v>
      </c>
      <c r="D7" s="2">
        <v>20</v>
      </c>
      <c r="E7" s="2" t="s">
        <v>98</v>
      </c>
      <c r="F7" s="39">
        <v>103.5</v>
      </c>
      <c r="G7" s="40">
        <v>2070</v>
      </c>
      <c r="H7" s="39">
        <v>104.995</v>
      </c>
      <c r="I7" s="40">
        <v>2099.9</v>
      </c>
      <c r="J7" s="39">
        <v>103.96</v>
      </c>
      <c r="K7" s="40">
        <v>2079.2000000000003</v>
      </c>
      <c r="L7" s="39">
        <v>111.435</v>
      </c>
      <c r="M7" s="40">
        <v>2228.6999999999998</v>
      </c>
      <c r="N7" s="39">
        <v>112.815</v>
      </c>
      <c r="O7" s="40">
        <v>2256.3000000000002</v>
      </c>
      <c r="P7" s="39">
        <v>113.62</v>
      </c>
      <c r="Q7" s="40">
        <v>2272.4</v>
      </c>
      <c r="R7" s="2">
        <v>115</v>
      </c>
      <c r="S7" s="40">
        <v>2300</v>
      </c>
      <c r="T7" s="5">
        <v>115.46</v>
      </c>
      <c r="U7" s="40">
        <v>2309.1999999999998</v>
      </c>
      <c r="V7" s="5">
        <v>116.84</v>
      </c>
      <c r="W7" s="40">
        <v>2336.8000000000002</v>
      </c>
      <c r="X7" s="133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</row>
    <row r="8" spans="1:256" customFormat="1" ht="24">
      <c r="A8" s="146"/>
      <c r="B8" s="148"/>
      <c r="C8" s="38" t="s">
        <v>99</v>
      </c>
      <c r="D8" s="2">
        <v>250</v>
      </c>
      <c r="E8" s="2" t="s">
        <v>98</v>
      </c>
      <c r="F8" s="39">
        <v>24.3</v>
      </c>
      <c r="G8" s="40">
        <v>6075</v>
      </c>
      <c r="H8" s="39">
        <v>24.651</v>
      </c>
      <c r="I8" s="40">
        <v>6162.75</v>
      </c>
      <c r="J8" s="39">
        <v>24.408000000000001</v>
      </c>
      <c r="K8" s="40">
        <v>6102</v>
      </c>
      <c r="L8" s="39">
        <v>26.163</v>
      </c>
      <c r="M8" s="40">
        <v>6540.75</v>
      </c>
      <c r="N8" s="39">
        <v>26.486999999999998</v>
      </c>
      <c r="O8" s="40">
        <v>6621.75</v>
      </c>
      <c r="P8" s="39">
        <v>26.675999999999998</v>
      </c>
      <c r="Q8" s="40">
        <v>6669</v>
      </c>
      <c r="R8" s="2">
        <v>27</v>
      </c>
      <c r="S8" s="40">
        <v>6750</v>
      </c>
      <c r="T8" s="5">
        <v>27.108000000000001</v>
      </c>
      <c r="U8" s="40">
        <v>6777</v>
      </c>
      <c r="V8" s="5">
        <v>27.432000000000002</v>
      </c>
      <c r="W8" s="40">
        <v>6858.0000000000009</v>
      </c>
      <c r="X8" s="133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  <c r="HT8" s="22"/>
      <c r="HU8" s="22"/>
      <c r="HV8" s="22"/>
      <c r="HW8" s="22"/>
      <c r="HX8" s="22"/>
      <c r="HY8" s="22"/>
      <c r="HZ8" s="22"/>
      <c r="IA8" s="22"/>
      <c r="IB8" s="22"/>
      <c r="IC8" s="22"/>
      <c r="ID8" s="22"/>
      <c r="IE8" s="22"/>
      <c r="IF8" s="22"/>
      <c r="IG8" s="22"/>
      <c r="IH8" s="22"/>
      <c r="II8" s="22"/>
      <c r="IJ8" s="22"/>
      <c r="IK8" s="22"/>
      <c r="IL8" s="22"/>
      <c r="IM8" s="22"/>
      <c r="IN8" s="22"/>
      <c r="IO8" s="22"/>
      <c r="IP8" s="22"/>
      <c r="IQ8" s="22"/>
      <c r="IR8" s="22"/>
      <c r="IS8" s="22"/>
      <c r="IT8" s="22"/>
      <c r="IU8" s="22"/>
      <c r="IV8" s="22"/>
    </row>
    <row r="9" spans="1:256" customFormat="1" ht="24">
      <c r="A9" s="146"/>
      <c r="B9" s="148"/>
      <c r="C9" s="38" t="s">
        <v>100</v>
      </c>
      <c r="D9" s="2">
        <v>40</v>
      </c>
      <c r="E9" s="2" t="s">
        <v>98</v>
      </c>
      <c r="F9" s="39">
        <v>171</v>
      </c>
      <c r="G9" s="40">
        <v>6840</v>
      </c>
      <c r="H9" s="39">
        <v>173.47</v>
      </c>
      <c r="I9" s="40">
        <v>6938.8</v>
      </c>
      <c r="J9" s="39">
        <v>171.76</v>
      </c>
      <c r="K9" s="40">
        <v>6870.4</v>
      </c>
      <c r="L9" s="39">
        <v>184.11</v>
      </c>
      <c r="M9" s="40">
        <v>7364.4</v>
      </c>
      <c r="N9" s="39">
        <v>186.39</v>
      </c>
      <c r="O9" s="40">
        <v>7455.6</v>
      </c>
      <c r="P9" s="39">
        <v>187.72</v>
      </c>
      <c r="Q9" s="40">
        <v>7508.8</v>
      </c>
      <c r="R9" s="2">
        <v>190</v>
      </c>
      <c r="S9" s="40">
        <v>7600</v>
      </c>
      <c r="T9" s="5">
        <v>190.76</v>
      </c>
      <c r="U9" s="40">
        <v>7630.4</v>
      </c>
      <c r="V9" s="5">
        <v>193.04</v>
      </c>
      <c r="W9" s="40">
        <v>7721.6</v>
      </c>
      <c r="X9" s="133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</row>
    <row r="10" spans="1:256" customFormat="1" ht="24">
      <c r="A10" s="146"/>
      <c r="B10" s="148"/>
      <c r="C10" s="38" t="s">
        <v>101</v>
      </c>
      <c r="D10" s="2">
        <v>40</v>
      </c>
      <c r="E10" s="2" t="s">
        <v>98</v>
      </c>
      <c r="F10" s="39">
        <v>189</v>
      </c>
      <c r="G10" s="40">
        <v>7560</v>
      </c>
      <c r="H10" s="39">
        <v>191.73</v>
      </c>
      <c r="I10" s="40">
        <v>7669.2000000000007</v>
      </c>
      <c r="J10" s="39">
        <v>189.84</v>
      </c>
      <c r="K10" s="40">
        <v>7593.6</v>
      </c>
      <c r="L10" s="39">
        <v>203.48999999999998</v>
      </c>
      <c r="M10" s="40">
        <v>8139.6</v>
      </c>
      <c r="N10" s="39">
        <v>206.01</v>
      </c>
      <c r="O10" s="40">
        <v>8240.4</v>
      </c>
      <c r="P10" s="39">
        <v>207.48</v>
      </c>
      <c r="Q10" s="40">
        <v>8299.1999999999989</v>
      </c>
      <c r="R10" s="2">
        <v>210</v>
      </c>
      <c r="S10" s="40">
        <v>8400</v>
      </c>
      <c r="T10" s="5">
        <v>210.84</v>
      </c>
      <c r="U10" s="40">
        <v>8433.6</v>
      </c>
      <c r="V10" s="5">
        <v>213.36</v>
      </c>
      <c r="W10" s="40">
        <v>8534.4000000000015</v>
      </c>
      <c r="X10" s="133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  <c r="CW10" s="22"/>
      <c r="CX10" s="22"/>
      <c r="CY10" s="22"/>
      <c r="CZ10" s="22"/>
      <c r="DA10" s="22"/>
      <c r="DB10" s="22"/>
      <c r="DC10" s="22"/>
      <c r="DD10" s="22"/>
      <c r="DE10" s="22"/>
      <c r="DF10" s="22"/>
      <c r="DG10" s="22"/>
      <c r="DH10" s="22"/>
      <c r="DI10" s="22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22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22"/>
      <c r="EF10" s="22"/>
      <c r="EG10" s="22"/>
      <c r="EH10" s="22"/>
      <c r="EI10" s="22"/>
      <c r="EJ10" s="22"/>
      <c r="EK10" s="22"/>
      <c r="EL10" s="22"/>
      <c r="EM10" s="22"/>
      <c r="EN10" s="22"/>
      <c r="EO10" s="22"/>
      <c r="EP10" s="22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22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22"/>
      <c r="FM10" s="22"/>
      <c r="FN10" s="22"/>
      <c r="FO10" s="22"/>
      <c r="FP10" s="22"/>
      <c r="FQ10" s="22"/>
      <c r="FR10" s="22"/>
      <c r="FS10" s="22"/>
      <c r="FT10" s="22"/>
      <c r="FU10" s="22"/>
      <c r="FV10" s="22"/>
      <c r="FW10" s="22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22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22"/>
      <c r="GT10" s="22"/>
      <c r="GU10" s="22"/>
      <c r="GV10" s="22"/>
      <c r="GW10" s="22"/>
      <c r="GX10" s="22"/>
      <c r="GY10" s="22"/>
      <c r="GZ10" s="22"/>
      <c r="HA10" s="22"/>
      <c r="HB10" s="22"/>
      <c r="HC10" s="22"/>
      <c r="HD10" s="22"/>
      <c r="HE10" s="22"/>
      <c r="HF10" s="22"/>
      <c r="HG10" s="22"/>
      <c r="HH10" s="22"/>
      <c r="HI10" s="22"/>
      <c r="HJ10" s="22"/>
      <c r="HK10" s="22"/>
      <c r="HL10" s="22"/>
      <c r="HM10" s="22"/>
      <c r="HN10" s="22"/>
      <c r="HO10" s="22"/>
      <c r="HP10" s="22"/>
      <c r="HQ10" s="22"/>
      <c r="HR10" s="22"/>
      <c r="HS10" s="22"/>
      <c r="HT10" s="22"/>
      <c r="HU10" s="22"/>
      <c r="HV10" s="22"/>
      <c r="HW10" s="22"/>
      <c r="HX10" s="22"/>
      <c r="HY10" s="22"/>
      <c r="HZ10" s="22"/>
      <c r="IA10" s="22"/>
      <c r="IB10" s="22"/>
      <c r="IC10" s="22"/>
      <c r="ID10" s="22"/>
      <c r="IE10" s="22"/>
      <c r="IF10" s="22"/>
      <c r="IG10" s="22"/>
      <c r="IH10" s="22"/>
      <c r="II10" s="22"/>
      <c r="IJ10" s="22"/>
      <c r="IK10" s="22"/>
      <c r="IL10" s="22"/>
      <c r="IM10" s="22"/>
      <c r="IN10" s="22"/>
      <c r="IO10" s="22"/>
      <c r="IP10" s="22"/>
      <c r="IQ10" s="22"/>
      <c r="IR10" s="22"/>
      <c r="IS10" s="22"/>
      <c r="IT10" s="22"/>
      <c r="IU10" s="22"/>
      <c r="IV10" s="22"/>
    </row>
    <row r="11" spans="1:256" customFormat="1" ht="18.95" customHeight="1">
      <c r="A11" s="146"/>
      <c r="B11" s="147" t="s">
        <v>102</v>
      </c>
      <c r="C11" s="38" t="s">
        <v>103</v>
      </c>
      <c r="D11" s="2">
        <v>1</v>
      </c>
      <c r="E11" s="2" t="s">
        <v>95</v>
      </c>
      <c r="F11" s="39">
        <v>1080</v>
      </c>
      <c r="G11" s="40">
        <v>1080</v>
      </c>
      <c r="H11" s="39">
        <v>1095.6000000000001</v>
      </c>
      <c r="I11" s="40">
        <v>1095.6000000000001</v>
      </c>
      <c r="J11" s="39">
        <v>1084.8</v>
      </c>
      <c r="K11" s="40">
        <v>1084.8</v>
      </c>
      <c r="L11" s="39">
        <v>1162.8</v>
      </c>
      <c r="M11" s="40">
        <v>1162.8</v>
      </c>
      <c r="N11" s="39">
        <v>1177.2</v>
      </c>
      <c r="O11" s="40">
        <v>1177.2</v>
      </c>
      <c r="P11" s="39">
        <v>1185.5999999999999</v>
      </c>
      <c r="Q11" s="40">
        <v>1185.5999999999999</v>
      </c>
      <c r="R11" s="2">
        <v>1200</v>
      </c>
      <c r="S11" s="40">
        <v>1200</v>
      </c>
      <c r="T11" s="5">
        <v>1204.8</v>
      </c>
      <c r="U11" s="40">
        <v>1204.8</v>
      </c>
      <c r="V11" s="5">
        <v>1219.2</v>
      </c>
      <c r="W11" s="40">
        <v>1219.2</v>
      </c>
      <c r="X11" s="134" t="s">
        <v>104</v>
      </c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  <c r="IV11" s="22"/>
    </row>
    <row r="12" spans="1:256" customFormat="1" ht="18.95" customHeight="1">
      <c r="A12" s="146"/>
      <c r="B12" s="148"/>
      <c r="C12" s="38" t="s">
        <v>105</v>
      </c>
      <c r="D12" s="2">
        <v>2</v>
      </c>
      <c r="E12" s="2" t="s">
        <v>95</v>
      </c>
      <c r="F12" s="39">
        <v>882</v>
      </c>
      <c r="G12" s="40">
        <v>1764</v>
      </c>
      <c r="H12" s="39">
        <v>894.74</v>
      </c>
      <c r="I12" s="40">
        <v>1789.48</v>
      </c>
      <c r="J12" s="39">
        <v>885.92</v>
      </c>
      <c r="K12" s="40">
        <v>1771.84</v>
      </c>
      <c r="L12" s="39">
        <v>949.62</v>
      </c>
      <c r="M12" s="40">
        <v>1899.24</v>
      </c>
      <c r="N12" s="39">
        <v>961.38</v>
      </c>
      <c r="O12" s="40">
        <v>1922.76</v>
      </c>
      <c r="P12" s="39">
        <v>968.24</v>
      </c>
      <c r="Q12" s="40">
        <v>1936.48</v>
      </c>
      <c r="R12" s="2">
        <v>980</v>
      </c>
      <c r="S12" s="40">
        <v>1960</v>
      </c>
      <c r="T12" s="5">
        <v>983.92</v>
      </c>
      <c r="U12" s="40">
        <v>1967.84</v>
      </c>
      <c r="V12" s="5">
        <v>995.68</v>
      </c>
      <c r="W12" s="40">
        <v>1991.36</v>
      </c>
      <c r="X12" s="135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/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/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22"/>
      <c r="FQ12" s="22"/>
      <c r="FR12" s="22"/>
      <c r="FS12" s="22"/>
      <c r="FT12" s="22"/>
      <c r="FU12" s="22"/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22"/>
      <c r="GT12" s="22"/>
      <c r="GU12" s="22"/>
      <c r="GV12" s="22"/>
      <c r="GW12" s="22"/>
      <c r="GX12" s="22"/>
      <c r="GY12" s="22"/>
      <c r="GZ12" s="22"/>
      <c r="HA12" s="22"/>
      <c r="HB12" s="22"/>
      <c r="HC12" s="22"/>
      <c r="HD12" s="22"/>
      <c r="HE12" s="22"/>
      <c r="HF12" s="22"/>
      <c r="HG12" s="22"/>
      <c r="HH12" s="22"/>
      <c r="HI12" s="22"/>
      <c r="HJ12" s="22"/>
      <c r="HK12" s="22"/>
      <c r="HL12" s="22"/>
      <c r="HM12" s="22"/>
      <c r="HN12" s="22"/>
      <c r="HO12" s="22"/>
      <c r="HP12" s="22"/>
      <c r="HQ12" s="22"/>
      <c r="HR12" s="22"/>
      <c r="HS12" s="22"/>
      <c r="HT12" s="22"/>
      <c r="HU12" s="22"/>
      <c r="HV12" s="22"/>
      <c r="HW12" s="22"/>
      <c r="HX12" s="22"/>
      <c r="HY12" s="22"/>
      <c r="HZ12" s="22"/>
      <c r="IA12" s="22"/>
      <c r="IB12" s="22"/>
      <c r="IC12" s="22"/>
      <c r="ID12" s="22"/>
      <c r="IE12" s="22"/>
      <c r="IF12" s="22"/>
      <c r="IG12" s="22"/>
      <c r="IH12" s="22"/>
      <c r="II12" s="22"/>
      <c r="IJ12" s="22"/>
      <c r="IK12" s="22"/>
      <c r="IL12" s="22"/>
      <c r="IM12" s="22"/>
      <c r="IN12" s="22"/>
      <c r="IO12" s="22"/>
      <c r="IP12" s="22"/>
      <c r="IQ12" s="22"/>
      <c r="IR12" s="22"/>
      <c r="IS12" s="22"/>
      <c r="IT12" s="22"/>
      <c r="IU12" s="22"/>
      <c r="IV12" s="22"/>
    </row>
    <row r="13" spans="1:256" customFormat="1" ht="18.95" customHeight="1">
      <c r="A13" s="146"/>
      <c r="B13" s="148"/>
      <c r="C13" s="38" t="s">
        <v>106</v>
      </c>
      <c r="D13" s="2">
        <v>14</v>
      </c>
      <c r="E13" s="2" t="s">
        <v>98</v>
      </c>
      <c r="F13" s="39">
        <v>108</v>
      </c>
      <c r="G13" s="40">
        <v>1512</v>
      </c>
      <c r="H13" s="39">
        <v>109.56</v>
      </c>
      <c r="I13" s="40">
        <v>1533.84</v>
      </c>
      <c r="J13" s="39">
        <v>108.48</v>
      </c>
      <c r="K13" s="40">
        <v>1518.72</v>
      </c>
      <c r="L13" s="39">
        <v>116.28</v>
      </c>
      <c r="M13" s="40">
        <v>1627.92</v>
      </c>
      <c r="N13" s="39">
        <v>117.72</v>
      </c>
      <c r="O13" s="40">
        <v>1648.08</v>
      </c>
      <c r="P13" s="39">
        <v>118.56</v>
      </c>
      <c r="Q13" s="40">
        <v>1659.84</v>
      </c>
      <c r="R13" s="2">
        <v>120</v>
      </c>
      <c r="S13" s="40">
        <v>1680</v>
      </c>
      <c r="T13" s="5">
        <v>120.48</v>
      </c>
      <c r="U13" s="40">
        <v>1686.72</v>
      </c>
      <c r="V13" s="5">
        <v>121.92</v>
      </c>
      <c r="W13" s="40">
        <v>1706.88</v>
      </c>
      <c r="X13" s="135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  <c r="CW13" s="22"/>
      <c r="CX13" s="22"/>
      <c r="CY13" s="22"/>
      <c r="CZ13" s="22"/>
      <c r="DA13" s="22"/>
      <c r="DB13" s="22"/>
      <c r="DC13" s="22"/>
      <c r="DD13" s="22"/>
      <c r="DE13" s="22"/>
      <c r="DF13" s="22"/>
      <c r="DG13" s="22"/>
      <c r="DH13" s="22"/>
      <c r="DI13" s="22"/>
      <c r="DJ13" s="22"/>
      <c r="DK13" s="22"/>
      <c r="DL13" s="22"/>
      <c r="DM13" s="22"/>
      <c r="DN13" s="22"/>
      <c r="DO13" s="22"/>
      <c r="DP13" s="22"/>
      <c r="DQ13" s="22"/>
      <c r="DR13" s="22"/>
      <c r="DS13" s="22"/>
      <c r="DT13" s="22"/>
      <c r="DU13" s="22"/>
      <c r="DV13" s="22"/>
      <c r="DW13" s="22"/>
      <c r="DX13" s="22"/>
      <c r="DY13" s="22"/>
      <c r="DZ13" s="22"/>
      <c r="EA13" s="22"/>
      <c r="EB13" s="22"/>
      <c r="EC13" s="22"/>
      <c r="ED13" s="22"/>
      <c r="EE13" s="22"/>
      <c r="EF13" s="22"/>
      <c r="EG13" s="22"/>
      <c r="EH13" s="22"/>
      <c r="EI13" s="22"/>
      <c r="EJ13" s="22"/>
      <c r="EK13" s="22"/>
      <c r="EL13" s="22"/>
      <c r="EM13" s="22"/>
      <c r="EN13" s="22"/>
      <c r="EO13" s="22"/>
      <c r="EP13" s="22"/>
      <c r="EQ13" s="22"/>
      <c r="ER13" s="22"/>
      <c r="ES13" s="22"/>
      <c r="ET13" s="22"/>
      <c r="EU13" s="22"/>
      <c r="EV13" s="22"/>
      <c r="EW13" s="22"/>
      <c r="EX13" s="22"/>
      <c r="EY13" s="22"/>
      <c r="EZ13" s="22"/>
      <c r="FA13" s="22"/>
      <c r="FB13" s="22"/>
      <c r="FC13" s="22"/>
      <c r="FD13" s="22"/>
      <c r="FE13" s="22"/>
      <c r="FF13" s="22"/>
      <c r="FG13" s="22"/>
      <c r="FH13" s="22"/>
      <c r="FI13" s="22"/>
      <c r="FJ13" s="22"/>
      <c r="FK13" s="22"/>
      <c r="FL13" s="22"/>
      <c r="FM13" s="22"/>
      <c r="FN13" s="22"/>
      <c r="FO13" s="22"/>
      <c r="FP13" s="22"/>
      <c r="FQ13" s="22"/>
      <c r="FR13" s="22"/>
      <c r="FS13" s="22"/>
      <c r="FT13" s="22"/>
      <c r="FU13" s="22"/>
      <c r="FV13" s="22"/>
      <c r="FW13" s="22"/>
      <c r="FX13" s="22"/>
      <c r="FY13" s="22"/>
      <c r="FZ13" s="22"/>
      <c r="GA13" s="22"/>
      <c r="GB13" s="22"/>
      <c r="GC13" s="22"/>
      <c r="GD13" s="22"/>
      <c r="GE13" s="22"/>
      <c r="GF13" s="22"/>
      <c r="GG13" s="22"/>
      <c r="GH13" s="22"/>
      <c r="GI13" s="22"/>
      <c r="GJ13" s="22"/>
      <c r="GK13" s="22"/>
      <c r="GL13" s="22"/>
      <c r="GM13" s="22"/>
      <c r="GN13" s="22"/>
      <c r="GO13" s="22"/>
      <c r="GP13" s="22"/>
      <c r="GQ13" s="22"/>
      <c r="GR13" s="22"/>
      <c r="GS13" s="22"/>
      <c r="GT13" s="22"/>
      <c r="GU13" s="22"/>
      <c r="GV13" s="22"/>
      <c r="GW13" s="22"/>
      <c r="GX13" s="22"/>
      <c r="GY13" s="22"/>
      <c r="GZ13" s="22"/>
      <c r="HA13" s="22"/>
      <c r="HB13" s="22"/>
      <c r="HC13" s="22"/>
      <c r="HD13" s="22"/>
      <c r="HE13" s="22"/>
      <c r="HF13" s="22"/>
      <c r="HG13" s="22"/>
      <c r="HH13" s="22"/>
      <c r="HI13" s="22"/>
      <c r="HJ13" s="22"/>
      <c r="HK13" s="22"/>
      <c r="HL13" s="22"/>
      <c r="HM13" s="22"/>
      <c r="HN13" s="22"/>
      <c r="HO13" s="22"/>
      <c r="HP13" s="22"/>
      <c r="HQ13" s="22"/>
      <c r="HR13" s="22"/>
      <c r="HS13" s="22"/>
      <c r="HT13" s="22"/>
      <c r="HU13" s="22"/>
      <c r="HV13" s="22"/>
      <c r="HW13" s="22"/>
      <c r="HX13" s="22"/>
      <c r="HY13" s="22"/>
      <c r="HZ13" s="22"/>
      <c r="IA13" s="22"/>
      <c r="IB13" s="22"/>
      <c r="IC13" s="22"/>
      <c r="ID13" s="22"/>
      <c r="IE13" s="22"/>
      <c r="IF13" s="22"/>
      <c r="IG13" s="22"/>
      <c r="IH13" s="22"/>
      <c r="II13" s="22"/>
      <c r="IJ13" s="22"/>
      <c r="IK13" s="22"/>
      <c r="IL13" s="22"/>
      <c r="IM13" s="22"/>
      <c r="IN13" s="22"/>
      <c r="IO13" s="22"/>
      <c r="IP13" s="22"/>
      <c r="IQ13" s="22"/>
      <c r="IR13" s="22"/>
      <c r="IS13" s="22"/>
      <c r="IT13" s="22"/>
      <c r="IU13" s="22"/>
      <c r="IV13" s="22"/>
    </row>
    <row r="14" spans="1:256" customFormat="1" ht="18.95" customHeight="1">
      <c r="A14" s="146"/>
      <c r="B14" s="148"/>
      <c r="C14" s="38" t="s">
        <v>107</v>
      </c>
      <c r="D14" s="2">
        <v>51</v>
      </c>
      <c r="E14" s="2" t="s">
        <v>98</v>
      </c>
      <c r="F14" s="39">
        <v>108</v>
      </c>
      <c r="G14" s="40">
        <v>5508</v>
      </c>
      <c r="H14" s="39">
        <v>109.56</v>
      </c>
      <c r="I14" s="40">
        <v>5587.56</v>
      </c>
      <c r="J14" s="39">
        <v>108.48</v>
      </c>
      <c r="K14" s="40">
        <v>5532.48</v>
      </c>
      <c r="L14" s="39">
        <v>116.28</v>
      </c>
      <c r="M14" s="40">
        <v>5930.28</v>
      </c>
      <c r="N14" s="39">
        <v>117.72</v>
      </c>
      <c r="O14" s="40">
        <v>6003.72</v>
      </c>
      <c r="P14" s="39">
        <v>118.56</v>
      </c>
      <c r="Q14" s="40">
        <v>6046.56</v>
      </c>
      <c r="R14" s="2">
        <v>120</v>
      </c>
      <c r="S14" s="40">
        <v>6120</v>
      </c>
      <c r="T14" s="5">
        <v>120.48</v>
      </c>
      <c r="U14" s="40">
        <v>6144.48</v>
      </c>
      <c r="V14" s="5">
        <v>121.92</v>
      </c>
      <c r="W14" s="40">
        <v>6217.92</v>
      </c>
      <c r="X14" s="135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</row>
    <row r="15" spans="1:256" customFormat="1">
      <c r="A15" s="146"/>
      <c r="B15" s="148"/>
      <c r="C15" s="38" t="s">
        <v>108</v>
      </c>
      <c r="D15" s="2">
        <v>24</v>
      </c>
      <c r="E15" s="2" t="s">
        <v>98</v>
      </c>
      <c r="F15" s="39">
        <v>126</v>
      </c>
      <c r="G15" s="40">
        <v>3024</v>
      </c>
      <c r="H15" s="39">
        <v>127.82</v>
      </c>
      <c r="I15" s="40">
        <v>3067.68</v>
      </c>
      <c r="J15" s="39">
        <v>126.56</v>
      </c>
      <c r="K15" s="40">
        <v>3037.44</v>
      </c>
      <c r="L15" s="39">
        <v>135.66</v>
      </c>
      <c r="M15" s="40">
        <v>3255.84</v>
      </c>
      <c r="N15" s="39">
        <v>137.34</v>
      </c>
      <c r="O15" s="40">
        <v>3296.16</v>
      </c>
      <c r="P15" s="39">
        <v>138.32</v>
      </c>
      <c r="Q15" s="40">
        <v>3319.68</v>
      </c>
      <c r="R15" s="2">
        <v>140</v>
      </c>
      <c r="S15" s="40">
        <v>3360</v>
      </c>
      <c r="T15" s="5">
        <v>140.56</v>
      </c>
      <c r="U15" s="40">
        <v>3373.44</v>
      </c>
      <c r="V15" s="5">
        <v>142.24</v>
      </c>
      <c r="W15" s="40">
        <v>3413.76</v>
      </c>
      <c r="X15" s="135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  <c r="DH15" s="22"/>
      <c r="DI15" s="22"/>
      <c r="DJ15" s="22"/>
      <c r="DK15" s="22"/>
      <c r="DL15" s="22"/>
      <c r="DM15" s="22"/>
      <c r="DN15" s="22"/>
      <c r="DO15" s="22"/>
      <c r="DP15" s="22"/>
      <c r="DQ15" s="22"/>
      <c r="DR15" s="22"/>
      <c r="DS15" s="22"/>
      <c r="DT15" s="22"/>
      <c r="DU15" s="22"/>
      <c r="DV15" s="22"/>
      <c r="DW15" s="22"/>
      <c r="DX15" s="22"/>
      <c r="DY15" s="22"/>
      <c r="DZ15" s="22"/>
      <c r="EA15" s="22"/>
      <c r="EB15" s="22"/>
      <c r="EC15" s="22"/>
      <c r="ED15" s="22"/>
      <c r="EE15" s="22"/>
      <c r="EF15" s="22"/>
      <c r="EG15" s="22"/>
      <c r="EH15" s="22"/>
      <c r="EI15" s="22"/>
      <c r="EJ15" s="22"/>
      <c r="EK15" s="22"/>
      <c r="EL15" s="22"/>
      <c r="EM15" s="22"/>
      <c r="EN15" s="22"/>
      <c r="EO15" s="22"/>
      <c r="EP15" s="22"/>
      <c r="EQ15" s="22"/>
      <c r="ER15" s="22"/>
      <c r="ES15" s="22"/>
      <c r="ET15" s="22"/>
      <c r="EU15" s="22"/>
      <c r="EV15" s="22"/>
      <c r="EW15" s="22"/>
      <c r="EX15" s="22"/>
      <c r="EY15" s="22"/>
      <c r="EZ15" s="22"/>
      <c r="FA15" s="22"/>
      <c r="FB15" s="22"/>
      <c r="FC15" s="22"/>
      <c r="FD15" s="22"/>
      <c r="FE15" s="22"/>
      <c r="FF15" s="22"/>
      <c r="FG15" s="22"/>
      <c r="FH15" s="22"/>
      <c r="FI15" s="22"/>
      <c r="FJ15" s="22"/>
      <c r="FK15" s="22"/>
      <c r="FL15" s="22"/>
      <c r="FM15" s="22"/>
      <c r="FN15" s="22"/>
      <c r="FO15" s="22"/>
      <c r="FP15" s="22"/>
      <c r="FQ15" s="22"/>
      <c r="FR15" s="22"/>
      <c r="FS15" s="22"/>
      <c r="FT15" s="22"/>
      <c r="FU15" s="22"/>
      <c r="FV15" s="22"/>
      <c r="FW15" s="22"/>
      <c r="FX15" s="22"/>
      <c r="FY15" s="22"/>
      <c r="FZ15" s="22"/>
      <c r="GA15" s="22"/>
      <c r="GB15" s="22"/>
      <c r="GC15" s="22"/>
      <c r="GD15" s="22"/>
      <c r="GE15" s="22"/>
      <c r="GF15" s="22"/>
      <c r="GG15" s="22"/>
      <c r="GH15" s="22"/>
      <c r="GI15" s="22"/>
      <c r="GJ15" s="22"/>
      <c r="GK15" s="22"/>
      <c r="GL15" s="22"/>
      <c r="GM15" s="22"/>
      <c r="GN15" s="22"/>
      <c r="GO15" s="22"/>
      <c r="GP15" s="22"/>
      <c r="GQ15" s="22"/>
      <c r="GR15" s="22"/>
      <c r="GS15" s="22"/>
      <c r="GT15" s="22"/>
      <c r="GU15" s="22"/>
      <c r="GV15" s="22"/>
      <c r="GW15" s="22"/>
      <c r="GX15" s="22"/>
      <c r="GY15" s="22"/>
      <c r="GZ15" s="22"/>
      <c r="HA15" s="22"/>
      <c r="HB15" s="22"/>
      <c r="HC15" s="22"/>
      <c r="HD15" s="22"/>
      <c r="HE15" s="22"/>
      <c r="HF15" s="22"/>
      <c r="HG15" s="22"/>
      <c r="HH15" s="22"/>
      <c r="HI15" s="22"/>
      <c r="HJ15" s="22"/>
      <c r="HK15" s="22"/>
      <c r="HL15" s="22"/>
      <c r="HM15" s="22"/>
      <c r="HN15" s="22"/>
      <c r="HO15" s="22"/>
      <c r="HP15" s="22"/>
      <c r="HQ15" s="22"/>
      <c r="HR15" s="22"/>
      <c r="HS15" s="22"/>
      <c r="HT15" s="22"/>
      <c r="HU15" s="22"/>
      <c r="HV15" s="22"/>
      <c r="HW15" s="22"/>
      <c r="HX15" s="22"/>
      <c r="HY15" s="22"/>
      <c r="HZ15" s="22"/>
      <c r="IA15" s="22"/>
      <c r="IB15" s="22"/>
      <c r="IC15" s="22"/>
      <c r="ID15" s="22"/>
      <c r="IE15" s="22"/>
      <c r="IF15" s="22"/>
      <c r="IG15" s="22"/>
      <c r="IH15" s="22"/>
      <c r="II15" s="22"/>
      <c r="IJ15" s="22"/>
      <c r="IK15" s="22"/>
      <c r="IL15" s="22"/>
      <c r="IM15" s="22"/>
      <c r="IN15" s="22"/>
      <c r="IO15" s="22"/>
      <c r="IP15" s="22"/>
      <c r="IQ15" s="22"/>
      <c r="IR15" s="22"/>
      <c r="IS15" s="22"/>
      <c r="IT15" s="22"/>
      <c r="IU15" s="22"/>
      <c r="IV15" s="22"/>
    </row>
    <row r="16" spans="1:256" customFormat="1" ht="18.95" customHeight="1">
      <c r="A16" s="146"/>
      <c r="B16" s="148"/>
      <c r="C16" s="38" t="s">
        <v>109</v>
      </c>
      <c r="D16" s="2">
        <v>4.5</v>
      </c>
      <c r="E16" s="2" t="s">
        <v>110</v>
      </c>
      <c r="F16" s="39">
        <v>1818</v>
      </c>
      <c r="G16" s="40">
        <v>8181</v>
      </c>
      <c r="H16" s="39">
        <v>1844.26</v>
      </c>
      <c r="I16" s="40">
        <v>8299.17</v>
      </c>
      <c r="J16" s="39">
        <v>1826.0800000000002</v>
      </c>
      <c r="K16" s="40">
        <v>8217.36</v>
      </c>
      <c r="L16" s="39">
        <v>1957.38</v>
      </c>
      <c r="M16" s="40">
        <v>8808.2099999999991</v>
      </c>
      <c r="N16" s="39">
        <v>1981.62</v>
      </c>
      <c r="O16" s="40">
        <v>8917.2899999999991</v>
      </c>
      <c r="P16" s="39">
        <v>1995.76</v>
      </c>
      <c r="Q16" s="40">
        <v>8980.92</v>
      </c>
      <c r="R16" s="2">
        <v>2020</v>
      </c>
      <c r="S16" s="40">
        <v>9090</v>
      </c>
      <c r="T16" s="5">
        <v>2028.08</v>
      </c>
      <c r="U16" s="40">
        <v>9126.36</v>
      </c>
      <c r="V16" s="5">
        <v>2052.3200000000002</v>
      </c>
      <c r="W16" s="40">
        <v>9235.44</v>
      </c>
      <c r="X16" s="135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22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22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22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22"/>
      <c r="EF16" s="22"/>
      <c r="EG16" s="22"/>
      <c r="EH16" s="22"/>
      <c r="EI16" s="22"/>
      <c r="EJ16" s="22"/>
      <c r="EK16" s="22"/>
      <c r="EL16" s="22"/>
      <c r="EM16" s="22"/>
      <c r="EN16" s="22"/>
      <c r="EO16" s="22"/>
      <c r="EP16" s="22"/>
      <c r="EQ16" s="22"/>
      <c r="ER16" s="22"/>
      <c r="ES16" s="22"/>
      <c r="ET16" s="22"/>
      <c r="EU16" s="22"/>
      <c r="EV16" s="22"/>
      <c r="EW16" s="22"/>
      <c r="EX16" s="22"/>
      <c r="EY16" s="22"/>
      <c r="EZ16" s="22"/>
      <c r="FA16" s="22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22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22"/>
      <c r="GT16" s="22"/>
      <c r="GU16" s="22"/>
      <c r="GV16" s="22"/>
      <c r="GW16" s="22"/>
      <c r="GX16" s="22"/>
      <c r="GY16" s="22"/>
      <c r="GZ16" s="22"/>
      <c r="HA16" s="22"/>
      <c r="HB16" s="22"/>
      <c r="HC16" s="22"/>
      <c r="HD16" s="22"/>
      <c r="HE16" s="22"/>
      <c r="HF16" s="22"/>
      <c r="HG16" s="22"/>
      <c r="HH16" s="22"/>
      <c r="HI16" s="22"/>
      <c r="HJ16" s="22"/>
      <c r="HK16" s="22"/>
      <c r="HL16" s="22"/>
      <c r="HM16" s="22"/>
      <c r="HN16" s="22"/>
      <c r="HO16" s="22"/>
      <c r="HP16" s="22"/>
      <c r="HQ16" s="22"/>
      <c r="HR16" s="22"/>
      <c r="HS16" s="22"/>
      <c r="HT16" s="22"/>
      <c r="HU16" s="22"/>
      <c r="HV16" s="22"/>
      <c r="HW16" s="22"/>
      <c r="HX16" s="22"/>
      <c r="HY16" s="22"/>
      <c r="HZ16" s="22"/>
      <c r="IA16" s="22"/>
      <c r="IB16" s="22"/>
      <c r="IC16" s="22"/>
      <c r="ID16" s="22"/>
      <c r="IE16" s="22"/>
      <c r="IF16" s="22"/>
      <c r="IG16" s="22"/>
      <c r="IH16" s="22"/>
      <c r="II16" s="22"/>
      <c r="IJ16" s="22"/>
      <c r="IK16" s="22"/>
      <c r="IL16" s="22"/>
      <c r="IM16" s="22"/>
      <c r="IN16" s="22"/>
      <c r="IO16" s="22"/>
      <c r="IP16" s="22"/>
      <c r="IQ16" s="22"/>
      <c r="IR16" s="22"/>
      <c r="IS16" s="22"/>
      <c r="IT16" s="22"/>
      <c r="IU16" s="22"/>
      <c r="IV16" s="22"/>
    </row>
    <row r="17" spans="1:256" customFormat="1" ht="18.95" customHeight="1">
      <c r="A17" s="146"/>
      <c r="B17" s="148"/>
      <c r="C17" s="38" t="s">
        <v>111</v>
      </c>
      <c r="D17" s="2">
        <v>1</v>
      </c>
      <c r="E17" s="2" t="s">
        <v>112</v>
      </c>
      <c r="F17" s="39">
        <v>2430</v>
      </c>
      <c r="G17" s="40">
        <v>2430</v>
      </c>
      <c r="H17" s="39">
        <v>2465.1</v>
      </c>
      <c r="I17" s="40">
        <v>2465.1</v>
      </c>
      <c r="J17" s="39">
        <v>2440.8000000000002</v>
      </c>
      <c r="K17" s="40">
        <v>2440.8000000000002</v>
      </c>
      <c r="L17" s="39">
        <v>2616.2999999999997</v>
      </c>
      <c r="M17" s="40">
        <v>2616.2999999999997</v>
      </c>
      <c r="N17" s="39">
        <v>2648.7</v>
      </c>
      <c r="O17" s="40">
        <v>2648.7</v>
      </c>
      <c r="P17" s="39">
        <v>2667.6</v>
      </c>
      <c r="Q17" s="40">
        <v>2667.6</v>
      </c>
      <c r="R17" s="2">
        <v>2700</v>
      </c>
      <c r="S17" s="40">
        <v>2700</v>
      </c>
      <c r="T17" s="5">
        <v>2710.8</v>
      </c>
      <c r="U17" s="40">
        <v>2710.8</v>
      </c>
      <c r="V17" s="5">
        <v>2743.2</v>
      </c>
      <c r="W17" s="40">
        <v>2743.2</v>
      </c>
      <c r="X17" s="135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  <c r="CW17" s="22"/>
      <c r="CX17" s="22"/>
      <c r="CY17" s="22"/>
      <c r="CZ17" s="22"/>
      <c r="DA17" s="22"/>
      <c r="DB17" s="22"/>
      <c r="DC17" s="22"/>
      <c r="DD17" s="22"/>
      <c r="DE17" s="22"/>
      <c r="DF17" s="22"/>
      <c r="DG17" s="22"/>
      <c r="DH17" s="22"/>
      <c r="DI17" s="22"/>
      <c r="DJ17" s="22"/>
      <c r="DK17" s="22"/>
      <c r="DL17" s="22"/>
      <c r="DM17" s="22"/>
      <c r="DN17" s="22"/>
      <c r="DO17" s="22"/>
      <c r="DP17" s="22"/>
      <c r="DQ17" s="22"/>
      <c r="DR17" s="22"/>
      <c r="DS17" s="22"/>
      <c r="DT17" s="22"/>
      <c r="DU17" s="22"/>
      <c r="DV17" s="22"/>
      <c r="DW17" s="22"/>
      <c r="DX17" s="22"/>
      <c r="DY17" s="22"/>
      <c r="DZ17" s="22"/>
      <c r="EA17" s="22"/>
      <c r="EB17" s="22"/>
      <c r="EC17" s="22"/>
      <c r="ED17" s="22"/>
      <c r="EE17" s="22"/>
      <c r="EF17" s="22"/>
      <c r="EG17" s="22"/>
      <c r="EH17" s="22"/>
      <c r="EI17" s="22"/>
      <c r="EJ17" s="22"/>
      <c r="EK17" s="22"/>
      <c r="EL17" s="22"/>
      <c r="EM17" s="22"/>
      <c r="EN17" s="22"/>
      <c r="EO17" s="22"/>
      <c r="EP17" s="22"/>
      <c r="EQ17" s="22"/>
      <c r="ER17" s="22"/>
      <c r="ES17" s="22"/>
      <c r="ET17" s="22"/>
      <c r="EU17" s="22"/>
      <c r="EV17" s="22"/>
      <c r="EW17" s="22"/>
      <c r="EX17" s="22"/>
      <c r="EY17" s="22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  <c r="FL17" s="22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  <c r="GS17" s="22"/>
      <c r="GT17" s="22"/>
      <c r="GU17" s="22"/>
      <c r="GV17" s="22"/>
      <c r="GW17" s="22"/>
      <c r="GX17" s="22"/>
      <c r="GY17" s="22"/>
      <c r="GZ17" s="22"/>
      <c r="HA17" s="22"/>
      <c r="HB17" s="22"/>
      <c r="HC17" s="22"/>
      <c r="HD17" s="22"/>
      <c r="HE17" s="22"/>
      <c r="HF17" s="22"/>
      <c r="HG17" s="22"/>
      <c r="HH17" s="22"/>
      <c r="HI17" s="22"/>
      <c r="HJ17" s="22"/>
      <c r="HK17" s="22"/>
      <c r="HL17" s="22"/>
      <c r="HM17" s="22"/>
      <c r="HN17" s="22"/>
      <c r="HO17" s="22"/>
      <c r="HP17" s="22"/>
      <c r="HQ17" s="22"/>
      <c r="HR17" s="22"/>
      <c r="HS17" s="22"/>
      <c r="HT17" s="22"/>
      <c r="HU17" s="22"/>
      <c r="HV17" s="22"/>
      <c r="HW17" s="22"/>
      <c r="HX17" s="22"/>
      <c r="HY17" s="22"/>
      <c r="HZ17" s="22"/>
      <c r="IA17" s="22"/>
      <c r="IB17" s="22"/>
      <c r="IC17" s="22"/>
      <c r="ID17" s="22"/>
      <c r="IE17" s="22"/>
      <c r="IF17" s="22"/>
      <c r="IG17" s="22"/>
      <c r="IH17" s="22"/>
      <c r="II17" s="22"/>
      <c r="IJ17" s="22"/>
      <c r="IK17" s="22"/>
      <c r="IL17" s="22"/>
      <c r="IM17" s="22"/>
      <c r="IN17" s="22"/>
      <c r="IO17" s="22"/>
      <c r="IP17" s="22"/>
      <c r="IQ17" s="22"/>
      <c r="IR17" s="22"/>
      <c r="IS17" s="22"/>
      <c r="IT17" s="22"/>
      <c r="IU17" s="22"/>
      <c r="IV17" s="22"/>
    </row>
    <row r="18" spans="1:256" customFormat="1" ht="18.95" customHeight="1">
      <c r="A18" s="146"/>
      <c r="B18" s="148"/>
      <c r="C18" s="38" t="s">
        <v>113</v>
      </c>
      <c r="D18" s="2">
        <v>1</v>
      </c>
      <c r="E18" s="2" t="s">
        <v>112</v>
      </c>
      <c r="F18" s="39">
        <v>1800</v>
      </c>
      <c r="G18" s="40">
        <v>1800</v>
      </c>
      <c r="H18" s="39">
        <v>1826</v>
      </c>
      <c r="I18" s="40">
        <v>1826</v>
      </c>
      <c r="J18" s="39">
        <v>1808</v>
      </c>
      <c r="K18" s="40">
        <v>1808</v>
      </c>
      <c r="L18" s="39">
        <v>1938</v>
      </c>
      <c r="M18" s="40">
        <v>1938</v>
      </c>
      <c r="N18" s="39">
        <v>1962</v>
      </c>
      <c r="O18" s="40">
        <v>1962</v>
      </c>
      <c r="P18" s="39">
        <v>1976</v>
      </c>
      <c r="Q18" s="40">
        <v>1976</v>
      </c>
      <c r="R18" s="2">
        <v>2000</v>
      </c>
      <c r="S18" s="40">
        <v>2000</v>
      </c>
      <c r="T18" s="5">
        <v>2008</v>
      </c>
      <c r="U18" s="40">
        <v>2008</v>
      </c>
      <c r="V18" s="5">
        <v>2032</v>
      </c>
      <c r="W18" s="40">
        <v>2032</v>
      </c>
      <c r="X18" s="135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</row>
    <row r="19" spans="1:256" customFormat="1" ht="18.95" customHeight="1">
      <c r="A19" s="146"/>
      <c r="B19" s="148"/>
      <c r="C19" s="38" t="s">
        <v>114</v>
      </c>
      <c r="D19" s="2">
        <v>2</v>
      </c>
      <c r="E19" s="2" t="s">
        <v>112</v>
      </c>
      <c r="F19" s="39">
        <v>1809</v>
      </c>
      <c r="G19" s="40">
        <v>3618</v>
      </c>
      <c r="H19" s="39">
        <v>1835.13</v>
      </c>
      <c r="I19" s="40">
        <v>3670.26</v>
      </c>
      <c r="J19" s="39">
        <v>1817.04</v>
      </c>
      <c r="K19" s="40">
        <v>3634.08</v>
      </c>
      <c r="L19" s="39">
        <v>1947.69</v>
      </c>
      <c r="M19" s="40">
        <v>3895.38</v>
      </c>
      <c r="N19" s="39">
        <v>1971.81</v>
      </c>
      <c r="O19" s="40">
        <v>3943.62</v>
      </c>
      <c r="P19" s="39">
        <v>1985.88</v>
      </c>
      <c r="Q19" s="40">
        <v>3971.76</v>
      </c>
      <c r="R19" s="2">
        <v>2010</v>
      </c>
      <c r="S19" s="40">
        <v>4020</v>
      </c>
      <c r="T19" s="5">
        <v>2018.04</v>
      </c>
      <c r="U19" s="40">
        <v>4036.08</v>
      </c>
      <c r="V19" s="5">
        <v>2042.16</v>
      </c>
      <c r="W19" s="40">
        <v>4084.32</v>
      </c>
      <c r="X19" s="135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</row>
    <row r="20" spans="1:256" customFormat="1" ht="18.95" customHeight="1">
      <c r="A20" s="146"/>
      <c r="B20" s="148"/>
      <c r="C20" s="41" t="s">
        <v>115</v>
      </c>
      <c r="D20" s="2">
        <v>2</v>
      </c>
      <c r="E20" s="2" t="s">
        <v>112</v>
      </c>
      <c r="F20" s="39">
        <v>2430</v>
      </c>
      <c r="G20" s="40">
        <v>4860</v>
      </c>
      <c r="H20" s="39">
        <v>2465.1</v>
      </c>
      <c r="I20" s="40">
        <v>4930.2</v>
      </c>
      <c r="J20" s="39">
        <v>2440.8000000000002</v>
      </c>
      <c r="K20" s="40">
        <v>4881.6000000000004</v>
      </c>
      <c r="L20" s="39">
        <v>2616.2999999999997</v>
      </c>
      <c r="M20" s="40">
        <v>5232.5999999999995</v>
      </c>
      <c r="N20" s="39">
        <v>2648.7</v>
      </c>
      <c r="O20" s="40">
        <v>5297.4</v>
      </c>
      <c r="P20" s="39">
        <v>2667.6</v>
      </c>
      <c r="Q20" s="40">
        <v>5335.2</v>
      </c>
      <c r="R20" s="2">
        <v>2700</v>
      </c>
      <c r="S20" s="40">
        <v>5400</v>
      </c>
      <c r="T20" s="5">
        <v>2710.8</v>
      </c>
      <c r="U20" s="40">
        <v>5421.6</v>
      </c>
      <c r="V20" s="5">
        <v>2743.2</v>
      </c>
      <c r="W20" s="40">
        <v>5486.4</v>
      </c>
      <c r="X20" s="136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</row>
    <row r="21" spans="1:256" customFormat="1" ht="17.100000000000001" customHeight="1">
      <c r="A21" s="137" t="s">
        <v>116</v>
      </c>
      <c r="B21" s="137"/>
      <c r="C21" s="41" t="s">
        <v>117</v>
      </c>
      <c r="D21" s="2">
        <v>12</v>
      </c>
      <c r="E21" s="2" t="s">
        <v>112</v>
      </c>
      <c r="F21" s="39">
        <v>180</v>
      </c>
      <c r="G21" s="40">
        <v>2160</v>
      </c>
      <c r="H21" s="39">
        <v>182.6</v>
      </c>
      <c r="I21" s="40">
        <v>2191.1999999999998</v>
      </c>
      <c r="J21" s="39">
        <v>180.8</v>
      </c>
      <c r="K21" s="40">
        <v>2169.6000000000004</v>
      </c>
      <c r="L21" s="39">
        <v>193.8</v>
      </c>
      <c r="M21" s="40">
        <v>2325.6</v>
      </c>
      <c r="N21" s="39">
        <v>196.2</v>
      </c>
      <c r="O21" s="40">
        <v>2354.3999999999996</v>
      </c>
      <c r="P21" s="39">
        <v>197.6</v>
      </c>
      <c r="Q21" s="40">
        <v>2371.1999999999998</v>
      </c>
      <c r="R21" s="2">
        <v>200</v>
      </c>
      <c r="S21" s="40">
        <v>2400</v>
      </c>
      <c r="T21" s="5">
        <v>200.8</v>
      </c>
      <c r="U21" s="40">
        <v>2409.6000000000004</v>
      </c>
      <c r="V21" s="5">
        <v>203.2</v>
      </c>
      <c r="W21" s="40">
        <v>2438.3999999999996</v>
      </c>
      <c r="X21" s="134" t="s">
        <v>118</v>
      </c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  <c r="CW21" s="22"/>
      <c r="CX21" s="22"/>
      <c r="CY21" s="22"/>
      <c r="CZ21" s="22"/>
      <c r="DA21" s="22"/>
      <c r="DB21" s="22"/>
      <c r="DC21" s="22"/>
      <c r="DD21" s="22"/>
      <c r="DE21" s="22"/>
      <c r="DF21" s="22"/>
      <c r="DG21" s="22"/>
      <c r="DH21" s="22"/>
      <c r="DI21" s="22"/>
      <c r="DJ21" s="22"/>
      <c r="DK21" s="22"/>
      <c r="DL21" s="22"/>
      <c r="DM21" s="22"/>
      <c r="DN21" s="22"/>
      <c r="DO21" s="22"/>
      <c r="DP21" s="22"/>
      <c r="DQ21" s="22"/>
      <c r="DR21" s="22"/>
      <c r="DS21" s="22"/>
      <c r="DT21" s="22"/>
      <c r="DU21" s="22"/>
      <c r="DV21" s="22"/>
      <c r="DW21" s="22"/>
      <c r="DX21" s="22"/>
      <c r="DY21" s="22"/>
      <c r="DZ21" s="22"/>
      <c r="EA21" s="22"/>
      <c r="EB21" s="22"/>
      <c r="EC21" s="22"/>
      <c r="ED21" s="22"/>
      <c r="EE21" s="22"/>
      <c r="EF21" s="22"/>
      <c r="EG21" s="22"/>
      <c r="EH21" s="22"/>
      <c r="EI21" s="22"/>
      <c r="EJ21" s="22"/>
      <c r="EK21" s="22"/>
      <c r="EL21" s="22"/>
      <c r="EM21" s="22"/>
      <c r="EN21" s="22"/>
      <c r="EO21" s="22"/>
      <c r="EP21" s="22"/>
      <c r="EQ21" s="22"/>
      <c r="ER21" s="22"/>
      <c r="ES21" s="22"/>
      <c r="ET21" s="22"/>
      <c r="EU21" s="22"/>
      <c r="EV21" s="22"/>
      <c r="EW21" s="22"/>
      <c r="EX21" s="22"/>
      <c r="EY21" s="22"/>
      <c r="EZ21" s="22"/>
      <c r="FA21" s="22"/>
      <c r="FB21" s="22"/>
      <c r="FC21" s="22"/>
      <c r="FD21" s="22"/>
      <c r="FE21" s="22"/>
      <c r="FF21" s="22"/>
      <c r="FG21" s="22"/>
      <c r="FH21" s="22"/>
      <c r="FI21" s="22"/>
      <c r="FJ21" s="22"/>
      <c r="FK21" s="22"/>
      <c r="FL21" s="22"/>
      <c r="FM21" s="22"/>
      <c r="FN21" s="22"/>
      <c r="FO21" s="22"/>
      <c r="FP21" s="22"/>
      <c r="FQ21" s="22"/>
      <c r="FR21" s="22"/>
      <c r="FS21" s="22"/>
      <c r="FT21" s="22"/>
      <c r="FU21" s="22"/>
      <c r="FV21" s="22"/>
      <c r="FW21" s="22"/>
      <c r="FX21" s="22"/>
      <c r="FY21" s="22"/>
      <c r="FZ21" s="22"/>
      <c r="GA21" s="22"/>
      <c r="GB21" s="22"/>
      <c r="GC21" s="22"/>
      <c r="GD21" s="22"/>
      <c r="GE21" s="22"/>
      <c r="GF21" s="22"/>
      <c r="GG21" s="22"/>
      <c r="GH21" s="22"/>
      <c r="GI21" s="22"/>
      <c r="GJ21" s="22"/>
      <c r="GK21" s="22"/>
      <c r="GL21" s="22"/>
      <c r="GM21" s="22"/>
      <c r="GN21" s="22"/>
      <c r="GO21" s="22"/>
      <c r="GP21" s="22"/>
      <c r="GQ21" s="22"/>
      <c r="GR21" s="22"/>
      <c r="GS21" s="22"/>
      <c r="GT21" s="22"/>
      <c r="GU21" s="22"/>
      <c r="GV21" s="22"/>
      <c r="GW21" s="22"/>
      <c r="GX21" s="22"/>
      <c r="GY21" s="22"/>
      <c r="GZ21" s="22"/>
      <c r="HA21" s="22"/>
      <c r="HB21" s="22"/>
      <c r="HC21" s="22"/>
      <c r="HD21" s="22"/>
      <c r="HE21" s="22"/>
      <c r="HF21" s="22"/>
      <c r="HG21" s="22"/>
      <c r="HH21" s="22"/>
      <c r="HI21" s="22"/>
      <c r="HJ21" s="22"/>
      <c r="HK21" s="22"/>
      <c r="HL21" s="22"/>
      <c r="HM21" s="22"/>
      <c r="HN21" s="22"/>
      <c r="HO21" s="22"/>
      <c r="HP21" s="22"/>
      <c r="HQ21" s="22"/>
      <c r="HR21" s="22"/>
      <c r="HS21" s="22"/>
      <c r="HT21" s="22"/>
      <c r="HU21" s="22"/>
      <c r="HV21" s="22"/>
      <c r="HW21" s="22"/>
      <c r="HX21" s="22"/>
      <c r="HY21" s="22"/>
      <c r="HZ21" s="22"/>
      <c r="IA21" s="22"/>
      <c r="IB21" s="22"/>
      <c r="IC21" s="22"/>
      <c r="ID21" s="22"/>
      <c r="IE21" s="22"/>
      <c r="IF21" s="22"/>
      <c r="IG21" s="22"/>
      <c r="IH21" s="22"/>
      <c r="II21" s="22"/>
      <c r="IJ21" s="22"/>
      <c r="IK21" s="22"/>
      <c r="IL21" s="22"/>
      <c r="IM21" s="22"/>
      <c r="IN21" s="22"/>
      <c r="IO21" s="22"/>
      <c r="IP21" s="22"/>
      <c r="IQ21" s="22"/>
      <c r="IR21" s="22"/>
      <c r="IS21" s="22"/>
      <c r="IT21" s="22"/>
      <c r="IU21" s="22"/>
      <c r="IV21" s="22"/>
    </row>
    <row r="22" spans="1:256" customFormat="1" ht="17.100000000000001" customHeight="1">
      <c r="A22" s="137"/>
      <c r="B22" s="137"/>
      <c r="C22" s="41" t="s">
        <v>119</v>
      </c>
      <c r="D22" s="2">
        <v>18</v>
      </c>
      <c r="E22" s="2" t="s">
        <v>112</v>
      </c>
      <c r="F22" s="39">
        <v>108</v>
      </c>
      <c r="G22" s="40">
        <v>1944</v>
      </c>
      <c r="H22" s="39">
        <v>109.56</v>
      </c>
      <c r="I22" s="40">
        <v>1972.08</v>
      </c>
      <c r="J22" s="39">
        <v>108.48</v>
      </c>
      <c r="K22" s="40">
        <v>1952.64</v>
      </c>
      <c r="L22" s="39">
        <v>116.28</v>
      </c>
      <c r="M22" s="40">
        <v>2093.04</v>
      </c>
      <c r="N22" s="39">
        <v>117.72</v>
      </c>
      <c r="O22" s="40">
        <v>2118.96</v>
      </c>
      <c r="P22" s="39">
        <v>118.56</v>
      </c>
      <c r="Q22" s="40">
        <v>2134.08</v>
      </c>
      <c r="R22" s="2">
        <v>120</v>
      </c>
      <c r="S22" s="40">
        <v>2160</v>
      </c>
      <c r="T22" s="5">
        <v>120.48</v>
      </c>
      <c r="U22" s="40">
        <v>2168.64</v>
      </c>
      <c r="V22" s="5">
        <v>121.92</v>
      </c>
      <c r="W22" s="40">
        <v>2194.56</v>
      </c>
      <c r="X22" s="135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  <c r="CW22" s="22"/>
      <c r="CX22" s="22"/>
      <c r="CY22" s="22"/>
      <c r="CZ22" s="22"/>
      <c r="DA22" s="22"/>
      <c r="DB22" s="22"/>
      <c r="DC22" s="22"/>
      <c r="DD22" s="22"/>
      <c r="DE22" s="22"/>
      <c r="DF22" s="22"/>
      <c r="DG22" s="22"/>
      <c r="DH22" s="22"/>
      <c r="DI22" s="22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22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22"/>
      <c r="EF22" s="22"/>
      <c r="EG22" s="22"/>
      <c r="EH22" s="22"/>
      <c r="EI22" s="22"/>
      <c r="EJ22" s="22"/>
      <c r="EK22" s="22"/>
      <c r="EL22" s="22"/>
      <c r="EM22" s="22"/>
      <c r="EN22" s="22"/>
      <c r="EO22" s="22"/>
      <c r="EP22" s="22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22"/>
      <c r="FB22" s="22"/>
      <c r="FC22" s="22"/>
      <c r="FD22" s="22"/>
      <c r="FE22" s="22"/>
      <c r="FF22" s="22"/>
      <c r="FG22" s="22"/>
      <c r="FH22" s="22"/>
      <c r="FI22" s="22"/>
      <c r="FJ22" s="22"/>
      <c r="FK22" s="22"/>
      <c r="FL22" s="22"/>
      <c r="FM22" s="22"/>
      <c r="FN22" s="22"/>
      <c r="FO22" s="22"/>
      <c r="FP22" s="22"/>
      <c r="FQ22" s="22"/>
      <c r="FR22" s="22"/>
      <c r="FS22" s="22"/>
      <c r="FT22" s="22"/>
      <c r="FU22" s="22"/>
      <c r="FV22" s="22"/>
      <c r="FW22" s="22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22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22"/>
      <c r="GT22" s="22"/>
      <c r="GU22" s="22"/>
      <c r="GV22" s="22"/>
      <c r="GW22" s="22"/>
      <c r="GX22" s="22"/>
      <c r="GY22" s="22"/>
      <c r="GZ22" s="22"/>
      <c r="HA22" s="22"/>
      <c r="HB22" s="22"/>
      <c r="HC22" s="22"/>
      <c r="HD22" s="22"/>
      <c r="HE22" s="22"/>
      <c r="HF22" s="22"/>
      <c r="HG22" s="22"/>
      <c r="HH22" s="22"/>
      <c r="HI22" s="22"/>
      <c r="HJ22" s="22"/>
      <c r="HK22" s="22"/>
      <c r="HL22" s="22"/>
      <c r="HM22" s="22"/>
      <c r="HN22" s="22"/>
      <c r="HO22" s="22"/>
      <c r="HP22" s="22"/>
      <c r="HQ22" s="22"/>
      <c r="HR22" s="22"/>
      <c r="HS22" s="22"/>
      <c r="HT22" s="22"/>
      <c r="HU22" s="22"/>
      <c r="HV22" s="22"/>
      <c r="HW22" s="22"/>
      <c r="HX22" s="22"/>
      <c r="HY22" s="22"/>
      <c r="HZ22" s="22"/>
      <c r="IA22" s="22"/>
      <c r="IB22" s="22"/>
      <c r="IC22" s="22"/>
      <c r="ID22" s="22"/>
      <c r="IE22" s="22"/>
      <c r="IF22" s="22"/>
      <c r="IG22" s="22"/>
      <c r="IH22" s="22"/>
      <c r="II22" s="22"/>
      <c r="IJ22" s="22"/>
      <c r="IK22" s="22"/>
      <c r="IL22" s="22"/>
      <c r="IM22" s="22"/>
      <c r="IN22" s="22"/>
      <c r="IO22" s="22"/>
      <c r="IP22" s="22"/>
      <c r="IQ22" s="22"/>
      <c r="IR22" s="22"/>
      <c r="IS22" s="22"/>
      <c r="IT22" s="22"/>
      <c r="IU22" s="22"/>
      <c r="IV22" s="22"/>
    </row>
    <row r="23" spans="1:256" customFormat="1" ht="17.100000000000001" customHeight="1">
      <c r="A23" s="137"/>
      <c r="B23" s="137"/>
      <c r="C23" s="41" t="s">
        <v>120</v>
      </c>
      <c r="D23" s="2">
        <v>30</v>
      </c>
      <c r="E23" s="2" t="s">
        <v>112</v>
      </c>
      <c r="F23" s="39">
        <v>144</v>
      </c>
      <c r="G23" s="40">
        <v>4320</v>
      </c>
      <c r="H23" s="39">
        <v>146.08000000000001</v>
      </c>
      <c r="I23" s="40">
        <v>4382.4000000000005</v>
      </c>
      <c r="J23" s="39">
        <v>144.64000000000001</v>
      </c>
      <c r="K23" s="40">
        <v>4339.2000000000007</v>
      </c>
      <c r="L23" s="39">
        <v>155.04</v>
      </c>
      <c r="M23" s="40">
        <v>4651.2</v>
      </c>
      <c r="N23" s="39">
        <v>156.96</v>
      </c>
      <c r="O23" s="40">
        <v>4708.8</v>
      </c>
      <c r="P23" s="39">
        <v>158.07999999999998</v>
      </c>
      <c r="Q23" s="40">
        <v>4742.3999999999996</v>
      </c>
      <c r="R23" s="2">
        <v>160</v>
      </c>
      <c r="S23" s="40">
        <v>4800</v>
      </c>
      <c r="T23" s="5">
        <v>160.63999999999999</v>
      </c>
      <c r="U23" s="40">
        <v>4819.2</v>
      </c>
      <c r="V23" s="5">
        <v>162.56</v>
      </c>
      <c r="W23" s="40">
        <v>4876.8</v>
      </c>
      <c r="X23" s="135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</row>
    <row r="24" spans="1:256" customFormat="1" ht="17.100000000000001" customHeight="1">
      <c r="A24" s="137"/>
      <c r="B24" s="137"/>
      <c r="C24" s="42" t="s">
        <v>121</v>
      </c>
      <c r="D24" s="2">
        <v>4</v>
      </c>
      <c r="E24" s="2" t="s">
        <v>112</v>
      </c>
      <c r="F24" s="39">
        <v>90</v>
      </c>
      <c r="G24" s="40">
        <v>360</v>
      </c>
      <c r="H24" s="39">
        <v>91.3</v>
      </c>
      <c r="I24" s="40">
        <v>365.2</v>
      </c>
      <c r="J24" s="39">
        <v>90.4</v>
      </c>
      <c r="K24" s="40">
        <v>361.6</v>
      </c>
      <c r="L24" s="39">
        <v>96.9</v>
      </c>
      <c r="M24" s="40">
        <v>387.6</v>
      </c>
      <c r="N24" s="39">
        <v>98.1</v>
      </c>
      <c r="O24" s="40">
        <v>392.4</v>
      </c>
      <c r="P24" s="39">
        <v>98.8</v>
      </c>
      <c r="Q24" s="40">
        <v>395.2</v>
      </c>
      <c r="R24" s="2">
        <v>100</v>
      </c>
      <c r="S24" s="40">
        <v>400</v>
      </c>
      <c r="T24" s="5">
        <v>100.4</v>
      </c>
      <c r="U24" s="40">
        <v>401.6</v>
      </c>
      <c r="V24" s="5">
        <v>101.6</v>
      </c>
      <c r="W24" s="40">
        <v>406.4</v>
      </c>
      <c r="X24" s="135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22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  <c r="DH24" s="22"/>
      <c r="DI24" s="22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22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22"/>
      <c r="EF24" s="22"/>
      <c r="EG24" s="22"/>
      <c r="EH24" s="22"/>
      <c r="EI24" s="22"/>
      <c r="EJ24" s="22"/>
      <c r="EK24" s="22"/>
      <c r="EL24" s="22"/>
      <c r="EM24" s="22"/>
      <c r="EN24" s="22"/>
      <c r="EO24" s="22"/>
      <c r="EP24" s="22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22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22"/>
      <c r="FM24" s="22"/>
      <c r="FN24" s="22"/>
      <c r="FO24" s="22"/>
      <c r="FP24" s="22"/>
      <c r="FQ24" s="22"/>
      <c r="FR24" s="22"/>
      <c r="FS24" s="22"/>
      <c r="FT24" s="22"/>
      <c r="FU24" s="22"/>
      <c r="FV24" s="22"/>
      <c r="FW24" s="22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22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22"/>
      <c r="GT24" s="22"/>
      <c r="GU24" s="22"/>
      <c r="GV24" s="22"/>
      <c r="GW24" s="22"/>
      <c r="GX24" s="22"/>
      <c r="GY24" s="22"/>
      <c r="GZ24" s="22"/>
      <c r="HA24" s="22"/>
      <c r="HB24" s="22"/>
      <c r="HC24" s="22"/>
      <c r="HD24" s="22"/>
      <c r="HE24" s="22"/>
      <c r="HF24" s="22"/>
      <c r="HG24" s="22"/>
      <c r="HH24" s="22"/>
      <c r="HI24" s="22"/>
      <c r="HJ24" s="22"/>
      <c r="HK24" s="22"/>
      <c r="HL24" s="22"/>
      <c r="HM24" s="22"/>
      <c r="HN24" s="22"/>
      <c r="HO24" s="22"/>
      <c r="HP24" s="22"/>
      <c r="HQ24" s="22"/>
      <c r="HR24" s="22"/>
      <c r="HS24" s="22"/>
      <c r="HT24" s="22"/>
      <c r="HU24" s="22"/>
      <c r="HV24" s="22"/>
      <c r="HW24" s="22"/>
      <c r="HX24" s="22"/>
      <c r="HY24" s="22"/>
      <c r="HZ24" s="22"/>
      <c r="IA24" s="22"/>
      <c r="IB24" s="22"/>
      <c r="IC24" s="22"/>
      <c r="ID24" s="22"/>
      <c r="IE24" s="22"/>
      <c r="IF24" s="22"/>
      <c r="IG24" s="22"/>
      <c r="IH24" s="22"/>
      <c r="II24" s="22"/>
      <c r="IJ24" s="22"/>
      <c r="IK24" s="22"/>
      <c r="IL24" s="22"/>
      <c r="IM24" s="22"/>
      <c r="IN24" s="22"/>
      <c r="IO24" s="22"/>
      <c r="IP24" s="22"/>
      <c r="IQ24" s="22"/>
      <c r="IR24" s="22"/>
      <c r="IS24" s="22"/>
      <c r="IT24" s="22"/>
      <c r="IU24" s="22"/>
      <c r="IV24" s="22"/>
    </row>
    <row r="25" spans="1:256" customFormat="1" ht="17.100000000000001" customHeight="1">
      <c r="A25" s="137"/>
      <c r="B25" s="137"/>
      <c r="C25" s="42" t="s">
        <v>122</v>
      </c>
      <c r="D25" s="2">
        <v>79</v>
      </c>
      <c r="E25" s="2" t="s">
        <v>110</v>
      </c>
      <c r="F25" s="39">
        <v>36</v>
      </c>
      <c r="G25" s="40">
        <v>2844</v>
      </c>
      <c r="H25" s="39">
        <v>36.520000000000003</v>
      </c>
      <c r="I25" s="40">
        <v>2885.0800000000004</v>
      </c>
      <c r="J25" s="39">
        <v>36.160000000000004</v>
      </c>
      <c r="K25" s="40">
        <v>2856.6400000000003</v>
      </c>
      <c r="L25" s="39">
        <v>38.76</v>
      </c>
      <c r="M25" s="40">
        <v>3062.04</v>
      </c>
      <c r="N25" s="39">
        <v>39.24</v>
      </c>
      <c r="O25" s="40">
        <v>3099.96</v>
      </c>
      <c r="P25" s="39">
        <v>39.519999999999996</v>
      </c>
      <c r="Q25" s="40">
        <v>3122.0799999999995</v>
      </c>
      <c r="R25" s="2">
        <v>40</v>
      </c>
      <c r="S25" s="40">
        <v>3160</v>
      </c>
      <c r="T25" s="5">
        <v>40.159999999999997</v>
      </c>
      <c r="U25" s="40">
        <v>3172.64</v>
      </c>
      <c r="V25" s="5">
        <v>40.64</v>
      </c>
      <c r="W25" s="40">
        <v>3210.56</v>
      </c>
      <c r="X25" s="136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22"/>
      <c r="CP25" s="22"/>
      <c r="CQ25" s="22"/>
      <c r="CR25" s="22"/>
      <c r="CS25" s="22"/>
      <c r="CT25" s="22"/>
      <c r="CU25" s="22"/>
      <c r="CV25" s="22"/>
      <c r="CW25" s="22"/>
      <c r="CX25" s="22"/>
      <c r="CY25" s="22"/>
      <c r="CZ25" s="22"/>
      <c r="DA25" s="22"/>
      <c r="DB25" s="22"/>
      <c r="DC25" s="22"/>
      <c r="DD25" s="22"/>
      <c r="DE25" s="22"/>
      <c r="DF25" s="22"/>
      <c r="DG25" s="22"/>
      <c r="DH25" s="22"/>
      <c r="DI25" s="22"/>
      <c r="DJ25" s="22"/>
      <c r="DK25" s="22"/>
      <c r="DL25" s="22"/>
      <c r="DM25" s="22"/>
      <c r="DN25" s="22"/>
      <c r="DO25" s="22"/>
      <c r="DP25" s="22"/>
      <c r="DQ25" s="22"/>
      <c r="DR25" s="22"/>
      <c r="DS25" s="22"/>
      <c r="DT25" s="22"/>
      <c r="DU25" s="22"/>
      <c r="DV25" s="22"/>
      <c r="DW25" s="22"/>
      <c r="DX25" s="22"/>
      <c r="DY25" s="22"/>
      <c r="DZ25" s="22"/>
      <c r="EA25" s="22"/>
      <c r="EB25" s="22"/>
      <c r="EC25" s="22"/>
      <c r="ED25" s="22"/>
      <c r="EE25" s="22"/>
      <c r="EF25" s="22"/>
      <c r="EG25" s="22"/>
      <c r="EH25" s="22"/>
      <c r="EI25" s="22"/>
      <c r="EJ25" s="22"/>
      <c r="EK25" s="22"/>
      <c r="EL25" s="22"/>
      <c r="EM25" s="22"/>
      <c r="EN25" s="22"/>
      <c r="EO25" s="22"/>
      <c r="EP25" s="22"/>
      <c r="EQ25" s="22"/>
      <c r="ER25" s="22"/>
      <c r="ES25" s="22"/>
      <c r="ET25" s="22"/>
      <c r="EU25" s="22"/>
      <c r="EV25" s="22"/>
      <c r="EW25" s="22"/>
      <c r="EX25" s="22"/>
      <c r="EY25" s="22"/>
      <c r="EZ25" s="22"/>
      <c r="FA25" s="22"/>
      <c r="FB25" s="22"/>
      <c r="FC25" s="22"/>
      <c r="FD25" s="22"/>
      <c r="FE25" s="22"/>
      <c r="FF25" s="22"/>
      <c r="FG25" s="22"/>
      <c r="FH25" s="22"/>
      <c r="FI25" s="22"/>
      <c r="FJ25" s="22"/>
      <c r="FK25" s="22"/>
      <c r="FL25" s="22"/>
      <c r="FM25" s="22"/>
      <c r="FN25" s="22"/>
      <c r="FO25" s="22"/>
      <c r="FP25" s="22"/>
      <c r="FQ25" s="22"/>
      <c r="FR25" s="22"/>
      <c r="FS25" s="22"/>
      <c r="FT25" s="22"/>
      <c r="FU25" s="22"/>
      <c r="FV25" s="22"/>
      <c r="FW25" s="22"/>
      <c r="FX25" s="22"/>
      <c r="FY25" s="22"/>
      <c r="FZ25" s="22"/>
      <c r="GA25" s="22"/>
      <c r="GB25" s="22"/>
      <c r="GC25" s="22"/>
      <c r="GD25" s="22"/>
      <c r="GE25" s="22"/>
      <c r="GF25" s="22"/>
      <c r="GG25" s="22"/>
      <c r="GH25" s="22"/>
      <c r="GI25" s="22"/>
      <c r="GJ25" s="22"/>
      <c r="GK25" s="22"/>
      <c r="GL25" s="22"/>
      <c r="GM25" s="22"/>
      <c r="GN25" s="22"/>
      <c r="GO25" s="22"/>
      <c r="GP25" s="22"/>
      <c r="GQ25" s="22"/>
      <c r="GR25" s="22"/>
      <c r="GS25" s="22"/>
      <c r="GT25" s="22"/>
      <c r="GU25" s="22"/>
      <c r="GV25" s="22"/>
      <c r="GW25" s="22"/>
      <c r="GX25" s="22"/>
      <c r="GY25" s="22"/>
      <c r="GZ25" s="22"/>
      <c r="HA25" s="22"/>
      <c r="HB25" s="22"/>
      <c r="HC25" s="22"/>
      <c r="HD25" s="22"/>
      <c r="HE25" s="22"/>
      <c r="HF25" s="22"/>
      <c r="HG25" s="22"/>
      <c r="HH25" s="22"/>
      <c r="HI25" s="22"/>
      <c r="HJ25" s="22"/>
      <c r="HK25" s="22"/>
      <c r="HL25" s="22"/>
      <c r="HM25" s="22"/>
      <c r="HN25" s="22"/>
      <c r="HO25" s="22"/>
      <c r="HP25" s="22"/>
      <c r="HQ25" s="22"/>
      <c r="HR25" s="22"/>
      <c r="HS25" s="22"/>
      <c r="HT25" s="22"/>
      <c r="HU25" s="22"/>
      <c r="HV25" s="22"/>
      <c r="HW25" s="22"/>
      <c r="HX25" s="22"/>
      <c r="HY25" s="22"/>
      <c r="HZ25" s="22"/>
      <c r="IA25" s="22"/>
      <c r="IB25" s="22"/>
      <c r="IC25" s="22"/>
      <c r="ID25" s="22"/>
      <c r="IE25" s="22"/>
      <c r="IF25" s="22"/>
      <c r="IG25" s="22"/>
      <c r="IH25" s="22"/>
      <c r="II25" s="22"/>
      <c r="IJ25" s="22"/>
      <c r="IK25" s="22"/>
      <c r="IL25" s="22"/>
      <c r="IM25" s="22"/>
      <c r="IN25" s="22"/>
      <c r="IO25" s="22"/>
      <c r="IP25" s="22"/>
      <c r="IQ25" s="22"/>
      <c r="IR25" s="22"/>
      <c r="IS25" s="22"/>
      <c r="IT25" s="22"/>
      <c r="IU25" s="22"/>
      <c r="IV25" s="22"/>
    </row>
    <row r="26" spans="1:256" customFormat="1" ht="17.100000000000001" customHeight="1">
      <c r="A26" s="140" t="s">
        <v>123</v>
      </c>
      <c r="B26" s="140"/>
      <c r="C26" s="140"/>
      <c r="D26" s="141" t="s">
        <v>124</v>
      </c>
      <c r="E26" s="142"/>
      <c r="F26" s="2" t="s">
        <v>125</v>
      </c>
      <c r="G26" s="40">
        <v>72000</v>
      </c>
      <c r="H26" s="2" t="s">
        <v>125</v>
      </c>
      <c r="I26" s="40">
        <v>73039.999999999985</v>
      </c>
      <c r="J26" s="2" t="s">
        <v>125</v>
      </c>
      <c r="K26" s="40">
        <v>72320.000000000015</v>
      </c>
      <c r="L26" s="2" t="s">
        <v>125</v>
      </c>
      <c r="M26" s="40">
        <v>77519.999999999985</v>
      </c>
      <c r="N26" s="2" t="s">
        <v>125</v>
      </c>
      <c r="O26" s="40">
        <v>78480</v>
      </c>
      <c r="P26" s="2" t="s">
        <v>125</v>
      </c>
      <c r="Q26" s="40">
        <v>79039.999999999985</v>
      </c>
      <c r="R26" s="5" t="s">
        <v>125</v>
      </c>
      <c r="S26" s="6">
        <v>80000</v>
      </c>
      <c r="T26" s="5" t="s">
        <v>125</v>
      </c>
      <c r="U26" s="6">
        <v>80320.000000000015</v>
      </c>
      <c r="V26" s="5" t="s">
        <v>125</v>
      </c>
      <c r="W26" s="6">
        <v>81279.999999999985</v>
      </c>
      <c r="X26" s="43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22"/>
      <c r="CY26" s="22"/>
      <c r="CZ26" s="22"/>
      <c r="DA26" s="22"/>
      <c r="DB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22"/>
      <c r="EI26" s="22"/>
      <c r="EJ26" s="22"/>
      <c r="EK26" s="22"/>
      <c r="EL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22"/>
      <c r="FS26" s="22"/>
      <c r="FT26" s="22"/>
      <c r="FU26" s="22"/>
      <c r="FV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22"/>
      <c r="HC26" s="22"/>
      <c r="HD26" s="22"/>
      <c r="HE26" s="22"/>
      <c r="HF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22"/>
      <c r="IM26" s="22"/>
      <c r="IN26" s="22"/>
      <c r="IO26" s="22"/>
      <c r="IP26" s="22"/>
      <c r="IQ26" s="22"/>
      <c r="IR26" s="22"/>
      <c r="IS26" s="22"/>
      <c r="IT26" s="22"/>
      <c r="IU26" s="22"/>
      <c r="IV26" s="22"/>
    </row>
    <row r="27" spans="1:256" customFormat="1" ht="92.1" customHeight="1">
      <c r="A27" s="143" t="s">
        <v>126</v>
      </c>
      <c r="B27" s="144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22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22"/>
      <c r="IU27" s="22"/>
      <c r="IV27" s="22"/>
    </row>
  </sheetData>
  <mergeCells count="25">
    <mergeCell ref="A1:X1"/>
    <mergeCell ref="A2:X2"/>
    <mergeCell ref="A3:X3"/>
    <mergeCell ref="D4:E4"/>
    <mergeCell ref="F4:G4"/>
    <mergeCell ref="H4:I4"/>
    <mergeCell ref="J4:K4"/>
    <mergeCell ref="L4:M4"/>
    <mergeCell ref="N4:O4"/>
    <mergeCell ref="P4:Q4"/>
    <mergeCell ref="A26:C26"/>
    <mergeCell ref="D26:E26"/>
    <mergeCell ref="A27:X27"/>
    <mergeCell ref="A6:A20"/>
    <mergeCell ref="B6:B10"/>
    <mergeCell ref="B11:B20"/>
    <mergeCell ref="X6:X10"/>
    <mergeCell ref="X11:X20"/>
    <mergeCell ref="X21:X25"/>
    <mergeCell ref="A4:C5"/>
    <mergeCell ref="A21:B25"/>
    <mergeCell ref="R4:S4"/>
    <mergeCell ref="T4:U4"/>
    <mergeCell ref="V4:W4"/>
    <mergeCell ref="X4:X5"/>
  </mergeCells>
  <phoneticPr fontId="35" type="noConversion"/>
  <printOptions horizontalCentered="1"/>
  <pageMargins left="0.15972222222222221" right="0.15972222222222221" top="0.55000000000000004" bottom="0.15972222222222221" header="0.23958333333333334" footer="0.2"/>
  <pageSetup paperSize="9" scale="85" orientation="landscape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V26"/>
  <sheetViews>
    <sheetView zoomScaleSheetLayoutView="100" workbookViewId="0">
      <selection activeCell="I8" sqref="I8"/>
    </sheetView>
  </sheetViews>
  <sheetFormatPr defaultColWidth="9" defaultRowHeight="14.25"/>
  <cols>
    <col min="1" max="1" width="5.875" customWidth="1"/>
    <col min="2" max="2" width="2.5" customWidth="1"/>
    <col min="3" max="3" width="9.75" customWidth="1"/>
    <col min="4" max="4" width="4.625" customWidth="1"/>
    <col min="5" max="6" width="5.75" customWidth="1"/>
    <col min="7" max="7" width="7.5" customWidth="1"/>
    <col min="8" max="8" width="5.75" customWidth="1"/>
    <col min="9" max="9" width="7.5" customWidth="1"/>
    <col min="10" max="10" width="5.75" customWidth="1"/>
    <col min="11" max="11" width="7.5" customWidth="1"/>
    <col min="12" max="12" width="5.75" customWidth="1"/>
    <col min="13" max="13" width="7.5" customWidth="1"/>
    <col min="14" max="14" width="5.75" customWidth="1"/>
    <col min="15" max="15" width="7.5" customWidth="1"/>
    <col min="16" max="16" width="5.75" customWidth="1"/>
    <col min="17" max="17" width="7.5" customWidth="1"/>
    <col min="18" max="18" width="5.75" customWidth="1"/>
    <col min="19" max="21" width="7.5" customWidth="1"/>
    <col min="22" max="22" width="5.75" customWidth="1"/>
    <col min="23" max="23" width="7.5" customWidth="1"/>
  </cols>
  <sheetData>
    <row r="1" spans="1:256" ht="20.100000000000001" customHeight="1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</row>
    <row r="2" spans="1:256" ht="24" customHeight="1">
      <c r="A2" s="170" t="s">
        <v>127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</row>
    <row r="3" spans="1:256">
      <c r="A3" s="152" t="s">
        <v>75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</row>
    <row r="4" spans="1:256" ht="27.95" customHeight="1">
      <c r="A4" s="154" t="s">
        <v>128</v>
      </c>
      <c r="B4" s="155"/>
      <c r="C4" s="155"/>
      <c r="D4" s="162" t="s">
        <v>77</v>
      </c>
      <c r="E4" s="171"/>
      <c r="F4" s="162" t="s">
        <v>78</v>
      </c>
      <c r="G4" s="171"/>
      <c r="H4" s="162" t="s">
        <v>79</v>
      </c>
      <c r="I4" s="171"/>
      <c r="J4" s="162" t="s">
        <v>80</v>
      </c>
      <c r="K4" s="171"/>
      <c r="L4" s="162" t="s">
        <v>81</v>
      </c>
      <c r="M4" s="171"/>
      <c r="N4" s="162" t="s">
        <v>82</v>
      </c>
      <c r="O4" s="171"/>
      <c r="P4" s="162" t="s">
        <v>83</v>
      </c>
      <c r="Q4" s="171"/>
      <c r="R4" s="161" t="s">
        <v>84</v>
      </c>
      <c r="S4" s="162"/>
      <c r="T4" s="161" t="s">
        <v>85</v>
      </c>
      <c r="U4" s="161"/>
      <c r="V4" s="163" t="s">
        <v>86</v>
      </c>
      <c r="W4" s="164"/>
    </row>
    <row r="5" spans="1:256" ht="27.95" customHeight="1">
      <c r="A5" s="156"/>
      <c r="B5" s="137"/>
      <c r="C5" s="137"/>
      <c r="D5" s="1" t="s">
        <v>89</v>
      </c>
      <c r="E5" s="2" t="s">
        <v>88</v>
      </c>
      <c r="F5" s="1" t="s">
        <v>90</v>
      </c>
      <c r="G5" s="1" t="s">
        <v>91</v>
      </c>
      <c r="H5" s="1" t="s">
        <v>90</v>
      </c>
      <c r="I5" s="1" t="s">
        <v>91</v>
      </c>
      <c r="J5" s="1" t="s">
        <v>90</v>
      </c>
      <c r="K5" s="1" t="s">
        <v>91</v>
      </c>
      <c r="L5" s="1" t="s">
        <v>90</v>
      </c>
      <c r="M5" s="1" t="s">
        <v>91</v>
      </c>
      <c r="N5" s="1" t="s">
        <v>90</v>
      </c>
      <c r="O5" s="1" t="s">
        <v>91</v>
      </c>
      <c r="P5" s="1" t="s">
        <v>90</v>
      </c>
      <c r="Q5" s="1" t="s">
        <v>91</v>
      </c>
      <c r="R5" s="2" t="s">
        <v>90</v>
      </c>
      <c r="S5" s="1" t="s">
        <v>91</v>
      </c>
      <c r="T5" s="2" t="s">
        <v>90</v>
      </c>
      <c r="U5" s="2" t="s">
        <v>91</v>
      </c>
      <c r="V5" s="23" t="s">
        <v>90</v>
      </c>
      <c r="W5" s="24" t="s">
        <v>91</v>
      </c>
    </row>
    <row r="6" spans="1:256" ht="30" customHeight="1">
      <c r="A6" s="157" t="s">
        <v>129</v>
      </c>
      <c r="B6" s="158"/>
      <c r="C6" s="3" t="s">
        <v>130</v>
      </c>
      <c r="D6" s="4" t="s">
        <v>131</v>
      </c>
      <c r="E6" s="2">
        <v>308</v>
      </c>
      <c r="F6" s="5">
        <v>1063.0854000000002</v>
      </c>
      <c r="G6" s="6">
        <v>327430.30320000002</v>
      </c>
      <c r="H6" s="5">
        <v>1076.0068800000001</v>
      </c>
      <c r="I6" s="6">
        <v>331410.11904000002</v>
      </c>
      <c r="J6" s="5">
        <v>1054.8626400000001</v>
      </c>
      <c r="K6" s="6">
        <v>324897.69312000001</v>
      </c>
      <c r="L6" s="5">
        <v>1139.4395999999999</v>
      </c>
      <c r="M6" s="6">
        <v>350947.39679999999</v>
      </c>
      <c r="N6" s="5">
        <v>1167.63192</v>
      </c>
      <c r="O6" s="6">
        <v>359630.63136</v>
      </c>
      <c r="P6" s="5">
        <v>1164.10788</v>
      </c>
      <c r="Q6" s="6">
        <v>358545.22704000003</v>
      </c>
      <c r="R6" s="5">
        <v>1174.68</v>
      </c>
      <c r="S6" s="6">
        <v>361801.44</v>
      </c>
      <c r="T6" s="5">
        <v>1212.2697600000001</v>
      </c>
      <c r="U6" s="5">
        <v>373379.08608000004</v>
      </c>
      <c r="V6" s="25">
        <v>1193.47488</v>
      </c>
      <c r="W6" s="26">
        <v>367590.26303999999</v>
      </c>
    </row>
    <row r="7" spans="1:256" ht="30" customHeight="1">
      <c r="A7" s="159"/>
      <c r="B7" s="160"/>
      <c r="C7" s="3" t="s">
        <v>132</v>
      </c>
      <c r="D7" s="4" t="s">
        <v>131</v>
      </c>
      <c r="E7" s="2">
        <v>690</v>
      </c>
      <c r="F7" s="5">
        <v>237.26385000000002</v>
      </c>
      <c r="G7" s="6">
        <v>163712.05650000001</v>
      </c>
      <c r="H7" s="5">
        <v>240.14772000000002</v>
      </c>
      <c r="I7" s="6">
        <v>165701.92680000002</v>
      </c>
      <c r="J7" s="5">
        <v>235.42866000000001</v>
      </c>
      <c r="K7" s="6">
        <v>162445.77540000001</v>
      </c>
      <c r="L7" s="5">
        <v>254.3049</v>
      </c>
      <c r="M7" s="6">
        <v>175470.38099999999</v>
      </c>
      <c r="N7" s="5">
        <v>260.59698000000003</v>
      </c>
      <c r="O7" s="6">
        <v>179811.91620000001</v>
      </c>
      <c r="P7" s="5">
        <v>259.81047000000001</v>
      </c>
      <c r="Q7" s="6">
        <v>179269.2243</v>
      </c>
      <c r="R7" s="5">
        <v>262.17</v>
      </c>
      <c r="S7" s="6">
        <v>180897.3</v>
      </c>
      <c r="T7" s="5">
        <v>270.55944000000005</v>
      </c>
      <c r="U7" s="5">
        <v>186686.01360000003</v>
      </c>
      <c r="V7" s="25">
        <v>266.36472000000003</v>
      </c>
      <c r="W7" s="26">
        <v>183791.65680000003</v>
      </c>
    </row>
    <row r="8" spans="1:256" ht="30" customHeight="1">
      <c r="A8" s="159"/>
      <c r="B8" s="160"/>
      <c r="C8" s="3" t="s">
        <v>133</v>
      </c>
      <c r="D8" s="4" t="s">
        <v>98</v>
      </c>
      <c r="E8" s="2">
        <v>5500</v>
      </c>
      <c r="F8" s="5">
        <v>29.765450000000001</v>
      </c>
      <c r="G8" s="6">
        <v>163709.97500000001</v>
      </c>
      <c r="H8" s="5">
        <v>30.12724</v>
      </c>
      <c r="I8" s="6">
        <v>165699.82</v>
      </c>
      <c r="J8" s="5">
        <v>29.535220000000002</v>
      </c>
      <c r="K8" s="6">
        <v>162443.71000000002</v>
      </c>
      <c r="L8" s="5">
        <v>31.903299999999998</v>
      </c>
      <c r="M8" s="6">
        <v>175468.15</v>
      </c>
      <c r="N8" s="5">
        <v>32.692660000000004</v>
      </c>
      <c r="O8" s="6">
        <v>179809.63000000003</v>
      </c>
      <c r="P8" s="5">
        <v>32.593989999999998</v>
      </c>
      <c r="Q8" s="6">
        <v>179266.94499999998</v>
      </c>
      <c r="R8" s="5">
        <v>32.89</v>
      </c>
      <c r="S8" s="6">
        <v>180895</v>
      </c>
      <c r="T8" s="5">
        <v>33.942480000000003</v>
      </c>
      <c r="U8" s="5">
        <v>186683.64</v>
      </c>
      <c r="V8" s="25">
        <v>33.416240000000002</v>
      </c>
      <c r="W8" s="26">
        <v>183789.32</v>
      </c>
    </row>
    <row r="9" spans="1:256" ht="30" customHeight="1">
      <c r="A9" s="159"/>
      <c r="B9" s="160"/>
      <c r="C9" s="3" t="s">
        <v>134</v>
      </c>
      <c r="D9" s="4" t="s">
        <v>98</v>
      </c>
      <c r="E9" s="2">
        <v>4500</v>
      </c>
      <c r="F9" s="5">
        <v>18.1905</v>
      </c>
      <c r="G9" s="6">
        <v>81857.25</v>
      </c>
      <c r="H9" s="5">
        <v>18.411600000000004</v>
      </c>
      <c r="I9" s="6">
        <v>82852.200000000012</v>
      </c>
      <c r="J9" s="5">
        <v>18.049800000000001</v>
      </c>
      <c r="K9" s="6">
        <v>81224.100000000006</v>
      </c>
      <c r="L9" s="5">
        <v>19.497</v>
      </c>
      <c r="M9" s="6">
        <v>87736.5</v>
      </c>
      <c r="N9" s="5">
        <v>19.979400000000002</v>
      </c>
      <c r="O9" s="6">
        <v>89907.3</v>
      </c>
      <c r="P9" s="5">
        <v>19.9191</v>
      </c>
      <c r="Q9" s="6">
        <v>89635.95</v>
      </c>
      <c r="R9" s="5">
        <v>20.100000000000001</v>
      </c>
      <c r="S9" s="6">
        <v>90450</v>
      </c>
      <c r="T9" s="5">
        <v>20.743200000000002</v>
      </c>
      <c r="U9" s="5">
        <v>93344.4</v>
      </c>
      <c r="V9" s="25">
        <v>20.421600000000002</v>
      </c>
      <c r="W9" s="26">
        <v>91897.200000000012</v>
      </c>
    </row>
    <row r="10" spans="1:256" ht="30" customHeight="1">
      <c r="A10" s="159"/>
      <c r="B10" s="160"/>
      <c r="C10" s="4" t="s">
        <v>135</v>
      </c>
      <c r="D10" s="4" t="s">
        <v>98</v>
      </c>
      <c r="E10" s="2">
        <v>10000</v>
      </c>
      <c r="F10" s="5">
        <v>8.1902500000000007</v>
      </c>
      <c r="G10" s="6">
        <v>81902.5</v>
      </c>
      <c r="H10" s="5">
        <v>8.2898000000000014</v>
      </c>
      <c r="I10" s="6">
        <v>82898.000000000015</v>
      </c>
      <c r="J10" s="5">
        <v>8.1269000000000009</v>
      </c>
      <c r="K10" s="6">
        <v>81269.000000000015</v>
      </c>
      <c r="L10" s="5">
        <v>8.7785000000000011</v>
      </c>
      <c r="M10" s="6">
        <v>87785.000000000015</v>
      </c>
      <c r="N10" s="5">
        <v>8.9957000000000011</v>
      </c>
      <c r="O10" s="6">
        <v>89957.000000000015</v>
      </c>
      <c r="P10" s="5">
        <v>8.9685500000000005</v>
      </c>
      <c r="Q10" s="6">
        <v>89685.5</v>
      </c>
      <c r="R10" s="5">
        <v>9.0500000000000007</v>
      </c>
      <c r="S10" s="6">
        <v>90500</v>
      </c>
      <c r="T10" s="5">
        <v>9.3396000000000008</v>
      </c>
      <c r="U10" s="5">
        <v>93396.000000000015</v>
      </c>
      <c r="V10" s="25">
        <v>9.1948000000000008</v>
      </c>
      <c r="W10" s="26">
        <v>91948.000000000015</v>
      </c>
    </row>
    <row r="11" spans="1:256" ht="30" customHeight="1">
      <c r="A11" s="165" t="s">
        <v>123</v>
      </c>
      <c r="B11" s="166"/>
      <c r="C11" s="166"/>
      <c r="D11" s="167" t="s">
        <v>136</v>
      </c>
      <c r="E11" s="168"/>
      <c r="F11" s="7" t="s">
        <v>125</v>
      </c>
      <c r="G11" s="8">
        <v>818612.08470000001</v>
      </c>
      <c r="H11" s="7" t="s">
        <v>125</v>
      </c>
      <c r="I11" s="8">
        <v>828562.06584000005</v>
      </c>
      <c r="J11" s="7" t="s">
        <v>125</v>
      </c>
      <c r="K11" s="8">
        <v>812280.27852000005</v>
      </c>
      <c r="L11" s="7" t="s">
        <v>125</v>
      </c>
      <c r="M11" s="8">
        <v>877407.42780000006</v>
      </c>
      <c r="N11" s="7" t="s">
        <v>125</v>
      </c>
      <c r="O11" s="8">
        <v>899116.47756000003</v>
      </c>
      <c r="P11" s="7" t="s">
        <v>125</v>
      </c>
      <c r="Q11" s="8">
        <v>896402.84633999993</v>
      </c>
      <c r="R11" s="27" t="s">
        <v>125</v>
      </c>
      <c r="S11" s="8">
        <v>904543.74</v>
      </c>
      <c r="T11" s="5" t="s">
        <v>125</v>
      </c>
      <c r="U11" s="5">
        <v>933489.13968000014</v>
      </c>
      <c r="V11" s="28" t="s">
        <v>125</v>
      </c>
      <c r="W11" s="29">
        <v>919016.43983999989</v>
      </c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  <c r="CW11" s="22"/>
      <c r="CX11" s="22"/>
      <c r="CY11" s="22"/>
      <c r="CZ11" s="22"/>
      <c r="DA11" s="22"/>
      <c r="DB11" s="22"/>
      <c r="DC11" s="22"/>
      <c r="DD11" s="22"/>
      <c r="DE11" s="22"/>
      <c r="DF11" s="22"/>
      <c r="DG11" s="22"/>
      <c r="DH11" s="22"/>
      <c r="DI11" s="22"/>
      <c r="DJ11" s="22"/>
      <c r="DK11" s="22"/>
      <c r="DL11" s="22"/>
      <c r="DM11" s="22"/>
      <c r="DN11" s="22"/>
      <c r="DO11" s="22"/>
      <c r="DP11" s="22"/>
      <c r="DQ11" s="22"/>
      <c r="DR11" s="22"/>
      <c r="DS11" s="22"/>
      <c r="DT11" s="22"/>
      <c r="DU11" s="22"/>
      <c r="DV11" s="22"/>
      <c r="DW11" s="22"/>
      <c r="DX11" s="22"/>
      <c r="DY11" s="22"/>
      <c r="DZ11" s="22"/>
      <c r="EA11" s="22"/>
      <c r="EB11" s="22"/>
      <c r="EC11" s="22"/>
      <c r="ED11" s="22"/>
      <c r="EE11" s="22"/>
      <c r="EF11" s="22"/>
      <c r="EG11" s="22"/>
      <c r="EH11" s="22"/>
      <c r="EI11" s="22"/>
      <c r="EJ11" s="22"/>
      <c r="EK11" s="22"/>
      <c r="EL11" s="22"/>
      <c r="EM11" s="22"/>
      <c r="EN11" s="22"/>
      <c r="EO11" s="22"/>
      <c r="EP11" s="22"/>
      <c r="EQ11" s="22"/>
      <c r="ER11" s="22"/>
      <c r="ES11" s="22"/>
      <c r="ET11" s="22"/>
      <c r="EU11" s="22"/>
      <c r="EV11" s="22"/>
      <c r="EW11" s="22"/>
      <c r="EX11" s="22"/>
      <c r="EY11" s="22"/>
      <c r="EZ11" s="22"/>
      <c r="FA11" s="22"/>
      <c r="FB11" s="22"/>
      <c r="FC11" s="22"/>
      <c r="FD11" s="22"/>
      <c r="FE11" s="22"/>
      <c r="FF11" s="22"/>
      <c r="FG11" s="22"/>
      <c r="FH11" s="22"/>
      <c r="FI11" s="22"/>
      <c r="FJ11" s="22"/>
      <c r="FK11" s="22"/>
      <c r="FL11" s="22"/>
      <c r="FM11" s="22"/>
      <c r="FN11" s="22"/>
      <c r="FO11" s="22"/>
      <c r="FP11" s="22"/>
      <c r="FQ11" s="22"/>
      <c r="FR11" s="22"/>
      <c r="FS11" s="22"/>
      <c r="FT11" s="22"/>
      <c r="FU11" s="22"/>
      <c r="FV11" s="22"/>
      <c r="FW11" s="22"/>
      <c r="FX11" s="22"/>
      <c r="FY11" s="22"/>
      <c r="FZ11" s="22"/>
      <c r="GA11" s="22"/>
      <c r="GB11" s="22"/>
      <c r="GC11" s="22"/>
      <c r="GD11" s="22"/>
      <c r="GE11" s="22"/>
      <c r="GF11" s="22"/>
      <c r="GG11" s="22"/>
      <c r="GH11" s="22"/>
      <c r="GI11" s="22"/>
      <c r="GJ11" s="22"/>
      <c r="GK11" s="22"/>
      <c r="GL11" s="22"/>
      <c r="GM11" s="22"/>
      <c r="GN11" s="22"/>
      <c r="GO11" s="22"/>
      <c r="GP11" s="22"/>
      <c r="GQ11" s="22"/>
      <c r="GR11" s="22"/>
      <c r="GS11" s="22"/>
      <c r="GT11" s="22"/>
      <c r="GU11" s="22"/>
      <c r="GV11" s="22"/>
      <c r="GW11" s="22"/>
      <c r="GX11" s="22"/>
      <c r="GY11" s="22"/>
      <c r="GZ11" s="22"/>
      <c r="HA11" s="22"/>
      <c r="HB11" s="22"/>
      <c r="HC11" s="22"/>
      <c r="HD11" s="22"/>
      <c r="HE11" s="22"/>
      <c r="HF11" s="22"/>
      <c r="HG11" s="22"/>
      <c r="HH11" s="22"/>
      <c r="HI11" s="22"/>
      <c r="HJ11" s="22"/>
      <c r="HK11" s="22"/>
      <c r="HL11" s="22"/>
      <c r="HM11" s="22"/>
      <c r="HN11" s="22"/>
      <c r="HO11" s="22"/>
      <c r="HP11" s="22"/>
      <c r="HQ11" s="22"/>
      <c r="HR11" s="22"/>
      <c r="HS11" s="22"/>
      <c r="HT11" s="22"/>
      <c r="HU11" s="22"/>
      <c r="HV11" s="22"/>
      <c r="HW11" s="22"/>
      <c r="HX11" s="22"/>
      <c r="HY11" s="22"/>
      <c r="HZ11" s="22"/>
      <c r="IA11" s="22"/>
      <c r="IB11" s="22"/>
      <c r="IC11" s="22"/>
      <c r="ID11" s="22"/>
      <c r="IE11" s="22"/>
      <c r="IF11" s="22"/>
      <c r="IG11" s="22"/>
      <c r="IH11" s="22"/>
      <c r="II11" s="22"/>
      <c r="IJ11" s="22"/>
      <c r="IK11" s="22"/>
      <c r="IL11" s="22"/>
      <c r="IM11" s="22"/>
      <c r="IN11" s="22"/>
      <c r="IO11" s="22"/>
      <c r="IP11" s="22"/>
      <c r="IQ11" s="22"/>
      <c r="IR11" s="22"/>
      <c r="IS11" s="22"/>
      <c r="IT11" s="22"/>
      <c r="IU11" s="22"/>
    </row>
    <row r="12" spans="1:256" ht="21" customHeight="1">
      <c r="A12" s="9" t="s">
        <v>137</v>
      </c>
      <c r="B12" s="10" t="s">
        <v>138</v>
      </c>
      <c r="C12" s="10"/>
      <c r="D12" s="10"/>
      <c r="E12" s="10"/>
      <c r="F12" s="10"/>
      <c r="G12" s="10"/>
      <c r="H12" s="10"/>
      <c r="I12" s="10"/>
      <c r="J12" s="17"/>
      <c r="K12" s="10"/>
      <c r="L12" s="10"/>
      <c r="M12" s="10"/>
      <c r="N12" s="10"/>
      <c r="O12" s="10"/>
      <c r="P12" s="10"/>
      <c r="Q12" s="10"/>
      <c r="R12" s="10"/>
      <c r="S12" s="10"/>
      <c r="T12" s="12"/>
      <c r="U12" s="12"/>
      <c r="V12" s="30"/>
      <c r="W12" s="31"/>
    </row>
    <row r="13" spans="1:256" ht="21" customHeight="1">
      <c r="A13" s="11"/>
      <c r="B13" s="12" t="s">
        <v>139</v>
      </c>
      <c r="C13" s="12"/>
      <c r="D13" s="12"/>
      <c r="E13" s="12" t="s">
        <v>140</v>
      </c>
      <c r="F13" s="12"/>
      <c r="G13" s="12"/>
      <c r="H13" s="12"/>
      <c r="I13" s="12"/>
      <c r="J13" s="18"/>
      <c r="K13" s="169" t="s">
        <v>141</v>
      </c>
      <c r="L13" s="169"/>
      <c r="M13" s="12"/>
      <c r="N13" s="12" t="s">
        <v>142</v>
      </c>
      <c r="O13" s="12"/>
      <c r="P13" s="12"/>
      <c r="Q13" s="12"/>
      <c r="R13" s="12"/>
      <c r="S13" s="12"/>
      <c r="T13" s="12"/>
      <c r="U13" s="12"/>
      <c r="V13" s="32"/>
      <c r="W13" s="33"/>
    </row>
    <row r="14" spans="1:256" ht="21" customHeight="1">
      <c r="A14" s="11"/>
      <c r="B14" s="12" t="s">
        <v>143</v>
      </c>
      <c r="C14" s="12"/>
      <c r="D14" s="12"/>
      <c r="E14" s="12" t="s">
        <v>144</v>
      </c>
      <c r="F14" s="12"/>
      <c r="G14" s="12"/>
      <c r="H14" s="12"/>
      <c r="I14" s="12"/>
      <c r="J14" s="18"/>
      <c r="K14" s="153" t="s">
        <v>145</v>
      </c>
      <c r="L14" s="153"/>
      <c r="M14" s="12"/>
      <c r="N14" s="12" t="s">
        <v>146</v>
      </c>
      <c r="O14" s="12"/>
      <c r="P14" s="12"/>
      <c r="Q14" s="12"/>
      <c r="R14" s="12"/>
      <c r="S14" s="12"/>
      <c r="T14" s="12"/>
      <c r="U14" s="12"/>
      <c r="V14" s="32"/>
      <c r="W14" s="33"/>
    </row>
    <row r="15" spans="1:256" ht="21" customHeight="1">
      <c r="A15" s="11"/>
      <c r="B15" s="12" t="s">
        <v>147</v>
      </c>
      <c r="C15" s="12"/>
      <c r="D15" s="12"/>
      <c r="E15" s="12" t="s">
        <v>148</v>
      </c>
      <c r="F15" s="12"/>
      <c r="G15" s="12"/>
      <c r="H15" s="12"/>
      <c r="I15" s="12"/>
      <c r="J15" s="18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32"/>
      <c r="W15" s="33"/>
    </row>
    <row r="16" spans="1:256" ht="21" customHeight="1">
      <c r="A16" s="11"/>
      <c r="B16" s="12" t="s">
        <v>149</v>
      </c>
      <c r="C16" s="12"/>
      <c r="D16" s="12"/>
      <c r="E16" s="12"/>
      <c r="F16" s="12"/>
      <c r="G16" s="12"/>
      <c r="H16" s="12"/>
      <c r="I16" s="12"/>
      <c r="J16" s="18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32"/>
      <c r="W16" s="33"/>
    </row>
    <row r="17" spans="1:29" ht="21" customHeight="1">
      <c r="A17" s="11"/>
      <c r="B17" s="12" t="s">
        <v>150</v>
      </c>
      <c r="C17" s="12"/>
      <c r="D17" s="12"/>
      <c r="E17" s="13"/>
      <c r="F17" s="12"/>
      <c r="G17" s="13"/>
      <c r="H17" s="13" t="s">
        <v>151</v>
      </c>
      <c r="I17" s="20"/>
      <c r="J17" s="20"/>
      <c r="K17" s="13" t="s">
        <v>152</v>
      </c>
      <c r="L17" s="13"/>
      <c r="M17" s="13"/>
      <c r="N17" s="13"/>
      <c r="O17" s="18"/>
      <c r="P17" s="20"/>
      <c r="Q17" s="13" t="s">
        <v>153</v>
      </c>
      <c r="R17" s="19"/>
      <c r="S17" s="19"/>
      <c r="T17" s="19"/>
      <c r="U17" s="19"/>
      <c r="V17" s="16"/>
      <c r="W17" s="34"/>
      <c r="X17" s="35"/>
      <c r="Y17" s="35"/>
      <c r="Z17" s="35"/>
      <c r="AA17" s="35"/>
      <c r="AB17" s="35"/>
      <c r="AC17" s="35"/>
    </row>
    <row r="18" spans="1:29" ht="21" customHeight="1">
      <c r="A18" s="11"/>
      <c r="B18" s="12" t="s">
        <v>154</v>
      </c>
      <c r="C18" s="12"/>
      <c r="D18" s="12"/>
      <c r="E18" s="13"/>
      <c r="F18" s="12"/>
      <c r="G18" s="13"/>
      <c r="H18" s="13" t="s">
        <v>155</v>
      </c>
      <c r="I18" s="20"/>
      <c r="J18" s="20"/>
      <c r="K18" s="13" t="s">
        <v>156</v>
      </c>
      <c r="L18" s="13"/>
      <c r="M18" s="13"/>
      <c r="N18" s="12"/>
      <c r="O18" s="18"/>
      <c r="P18" s="20"/>
      <c r="Q18" s="12" t="s">
        <v>157</v>
      </c>
      <c r="R18" s="20"/>
      <c r="S18" s="20"/>
      <c r="T18" s="20"/>
      <c r="U18" s="20"/>
      <c r="V18" s="16"/>
      <c r="W18" s="33"/>
      <c r="X18" s="35"/>
      <c r="Y18" s="35"/>
      <c r="Z18" s="35"/>
      <c r="AA18" s="35"/>
      <c r="AB18" s="35"/>
      <c r="AC18" s="35"/>
    </row>
    <row r="19" spans="1:29" ht="21" customHeight="1">
      <c r="A19" s="11"/>
      <c r="B19" s="12" t="s">
        <v>158</v>
      </c>
      <c r="C19" s="12"/>
      <c r="D19" s="12"/>
      <c r="E19" s="12"/>
      <c r="F19" s="12"/>
      <c r="G19" s="12"/>
      <c r="H19" s="12" t="s">
        <v>159</v>
      </c>
      <c r="I19" s="20"/>
      <c r="J19" s="20"/>
      <c r="K19" s="19" t="s">
        <v>160</v>
      </c>
      <c r="L19" s="19"/>
      <c r="M19" s="19"/>
      <c r="N19" s="12"/>
      <c r="O19" s="18"/>
      <c r="P19" s="20"/>
      <c r="Q19" s="12" t="s">
        <v>161</v>
      </c>
      <c r="R19" s="20"/>
      <c r="S19" s="20"/>
      <c r="T19" s="20"/>
      <c r="U19" s="20"/>
      <c r="V19" s="16"/>
      <c r="W19" s="33"/>
      <c r="X19" s="35"/>
      <c r="Y19" s="35"/>
      <c r="Z19" s="35"/>
      <c r="AA19" s="35"/>
      <c r="AB19" s="35"/>
      <c r="AC19" s="35"/>
    </row>
    <row r="20" spans="1:29" ht="21" customHeight="1">
      <c r="A20" s="11"/>
      <c r="B20" s="12" t="s">
        <v>162</v>
      </c>
      <c r="C20" s="12"/>
      <c r="D20" s="12"/>
      <c r="E20" s="12"/>
      <c r="F20" s="12"/>
      <c r="G20" s="12"/>
      <c r="H20" s="12" t="s">
        <v>163</v>
      </c>
      <c r="I20" s="12"/>
      <c r="J20" s="12"/>
      <c r="K20" s="18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32"/>
      <c r="W20" s="33"/>
    </row>
    <row r="21" spans="1:29" ht="21" customHeight="1">
      <c r="A21" s="11"/>
      <c r="B21" s="12" t="s">
        <v>164</v>
      </c>
      <c r="C21" s="12"/>
      <c r="D21" s="12"/>
      <c r="E21" s="12"/>
      <c r="F21" s="12"/>
      <c r="G21" s="12"/>
      <c r="H21" s="12"/>
      <c r="I21" s="12"/>
      <c r="J21" s="18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32"/>
      <c r="W21" s="33"/>
    </row>
    <row r="22" spans="1:29" ht="21" customHeight="1">
      <c r="A22" s="11"/>
      <c r="B22" s="12" t="s">
        <v>165</v>
      </c>
      <c r="C22" s="12"/>
      <c r="D22" s="12"/>
      <c r="E22" s="12"/>
      <c r="F22" s="12"/>
      <c r="G22" s="12"/>
      <c r="H22" s="12"/>
      <c r="I22" s="12"/>
      <c r="J22" s="18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32"/>
      <c r="W22" s="33"/>
    </row>
    <row r="23" spans="1:29" ht="21" customHeight="1">
      <c r="A23" s="14"/>
      <c r="B23" s="15" t="s">
        <v>166</v>
      </c>
      <c r="C23" s="15"/>
      <c r="D23" s="15"/>
      <c r="E23" s="15"/>
      <c r="F23" s="15"/>
      <c r="G23" s="15"/>
      <c r="H23" s="15"/>
      <c r="I23" s="15"/>
      <c r="J23" s="21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36"/>
      <c r="W23" s="37"/>
    </row>
    <row r="24" spans="1:29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</row>
    <row r="25" spans="1:29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</row>
    <row r="26" spans="1:29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</row>
  </sheetData>
  <mergeCells count="19">
    <mergeCell ref="A1:W1"/>
    <mergeCell ref="A2:W2"/>
    <mergeCell ref="A3:W3"/>
    <mergeCell ref="D4:E4"/>
    <mergeCell ref="F4:G4"/>
    <mergeCell ref="H4:I4"/>
    <mergeCell ref="J4:K4"/>
    <mergeCell ref="L4:M4"/>
    <mergeCell ref="N4:O4"/>
    <mergeCell ref="P4:Q4"/>
    <mergeCell ref="K14:L14"/>
    <mergeCell ref="A4:C5"/>
    <mergeCell ref="A6:B10"/>
    <mergeCell ref="R4:S4"/>
    <mergeCell ref="T4:U4"/>
    <mergeCell ref="V4:W4"/>
    <mergeCell ref="A11:C11"/>
    <mergeCell ref="D11:E11"/>
    <mergeCell ref="K13:L13"/>
  </mergeCells>
  <phoneticPr fontId="35" type="noConversion"/>
  <printOptions horizontalCentered="1"/>
  <pageMargins left="0.15972222222222221" right="0.15972222222222221" top="0.58958333333333335" bottom="0.2" header="0.15972222222222221" footer="0.2"/>
  <pageSetup paperSize="9" scale="90" orientation="landscape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附件一</vt:lpstr>
      <vt:lpstr>揭阳市2008-2016年土地增值税扣除项目金额标准</vt:lpstr>
      <vt:lpstr>户内装修综合指标细目组成</vt:lpstr>
      <vt:lpstr>园林绿化工程综合指标细目组成</vt:lpstr>
      <vt:lpstr>'揭阳市2008-2016年土地增值税扣除项目金额标准'!Print_Area</vt:lpstr>
    </vt:vector>
  </TitlesOfParts>
  <Manager/>
  <Company/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袁传超</dc:creator>
  <cp:keywords/>
  <dc:description/>
  <cp:lastModifiedBy>黄雁</cp:lastModifiedBy>
  <cp:revision>1</cp:revision>
  <cp:lastPrinted>2019-07-08T01:50:38Z</cp:lastPrinted>
  <dcterms:created xsi:type="dcterms:W3CDTF">2015-09-10T08:39:04Z</dcterms:created>
  <dcterms:modified xsi:type="dcterms:W3CDTF">2019-07-12T07:31:25Z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2052-9.1.0.4898</vt:lpwstr>
  </property>
  <property fmtid="{D5CDD505-2E9C-101B-9397-08002B2CF9AE}" pid="3" name="KSORubyTemplateID">
    <vt:lpwstr>11</vt:lpwstr>
  </property>
</Properties>
</file>